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GesamtverlaufAqCh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9" i="2" l="1"/>
  <c r="M89" i="2"/>
  <c r="M92" i="2" l="1"/>
  <c r="D92" i="2"/>
  <c r="M91" i="2"/>
  <c r="D91" i="2"/>
  <c r="M90" i="2"/>
  <c r="D90" i="2"/>
  <c r="M86" i="2"/>
  <c r="M85" i="2"/>
  <c r="M82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4" i="2"/>
  <c r="D14" i="2"/>
  <c r="M13" i="2"/>
  <c r="D13" i="2"/>
  <c r="M12" i="2"/>
  <c r="D12" i="2"/>
  <c r="M11" i="2"/>
  <c r="M9" i="2"/>
  <c r="M7" i="2"/>
  <c r="M6" i="2"/>
</calcChain>
</file>

<file path=xl/sharedStrings.xml><?xml version="1.0" encoding="utf-8"?>
<sst xmlns="http://schemas.openxmlformats.org/spreadsheetml/2006/main" count="118" uniqueCount="33">
  <si>
    <t>Datum</t>
  </si>
  <si>
    <t>pH</t>
  </si>
  <si>
    <t>Sättigung</t>
  </si>
  <si>
    <t>Temperatur</t>
  </si>
  <si>
    <t>Leitfähigkeit</t>
  </si>
  <si>
    <t>Redoxpotential</t>
  </si>
  <si>
    <t>ABS270</t>
  </si>
  <si>
    <t>SAK270</t>
  </si>
  <si>
    <t>TOC</t>
  </si>
  <si>
    <t>TIC</t>
  </si>
  <si>
    <t>TN</t>
  </si>
  <si>
    <t>Student</t>
  </si>
  <si>
    <t>-</t>
  </si>
  <si>
    <t>l/h</t>
  </si>
  <si>
    <t xml:space="preserve"> (mg/L)</t>
  </si>
  <si>
    <t>%</t>
  </si>
  <si>
    <t>°C</t>
  </si>
  <si>
    <t>ms/cm</t>
  </si>
  <si>
    <t>mV</t>
  </si>
  <si>
    <t>[1/m]</t>
  </si>
  <si>
    <t>Farooq</t>
  </si>
  <si>
    <t>Permeat</t>
  </si>
  <si>
    <t>Versuchstag</t>
  </si>
  <si>
    <t>Reaktorinhalt</t>
  </si>
  <si>
    <t>Reaktorinhalt; Beschickung Reaktor mit Retentat über Weihnachtspause</t>
  </si>
  <si>
    <t>Substrat</t>
  </si>
  <si>
    <t>Einheit</t>
  </si>
  <si>
    <t>[-]</t>
  </si>
  <si>
    <t>[d]</t>
  </si>
  <si>
    <t>Flow velocity</t>
  </si>
  <si>
    <t>Dissolved Oxygen</t>
  </si>
  <si>
    <t>84 Tage Pause Versuchsanlage durch Corona</t>
  </si>
  <si>
    <t>Zulauf KNF (bzw. Ablauf Kläranlage)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</si>
</sst>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0.0"/>
    <numFmt numFmtId="166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  "/>
    </font>
    <font>
      <sz val="11"/>
      <name val="Calibri  "/>
    </font>
    <font>
      <b/>
      <sz val="11"/>
      <color theme="1"/>
      <name val="Calibri  "/>
    </font>
    <font>
      <sz val="11"/>
      <color theme="1"/>
      <name val="Calibri  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3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1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 vertical="center" wrapText="1"/>
    </xf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 vertical="center"/>
    </xf>
    <xf numFmtId="2" fontId="5" fillId="2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 vertical="center" wrapText="1"/>
    </xf>
    <xf numFmtId="14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 wrapText="1"/>
    </xf>
    <xf numFmtId="14" fontId="5" fillId="3" borderId="0" xfId="0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 vertical="center"/>
    </xf>
    <xf numFmtId="2" fontId="5" fillId="3" borderId="0" xfId="0" applyNumberFormat="1" applyFont="1" applyFill="1" applyBorder="1" applyAlignment="1">
      <alignment horizontal="right"/>
    </xf>
    <xf numFmtId="1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/>
    </xf>
    <xf numFmtId="14" fontId="5" fillId="0" borderId="0" xfId="0" applyNumberFormat="1" applyFont="1"/>
    <xf numFmtId="0" fontId="5" fillId="0" borderId="0" xfId="0" applyFont="1" applyBorder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99"/>
  <sheetViews>
    <sheetView tabSelected="1" topLeftCell="B1" zoomScale="70" zoomScaleNormal="70" workbookViewId="0">
      <pane xSplit="1" ySplit="3" topLeftCell="C4" activePane="bottomRight" state="frozen"/>
      <selection activeCell="B1" sqref="B1"/>
      <selection pane="topRight" activeCell="D1" sqref="D1"/>
      <selection pane="bottomLeft" activeCell="B4" sqref="B4"/>
      <selection pane="bottomRight" activeCell="D6" sqref="D6"/>
    </sheetView>
  </sheetViews>
  <sheetFormatPr baseColWidth="10" defaultRowHeight="14.4"/>
  <cols>
    <col min="1" max="1" width="7.33203125" customWidth="1"/>
    <col min="2" max="2" width="34.109375" style="56" customWidth="1"/>
    <col min="3" max="3" width="22" style="57" customWidth="1"/>
    <col min="4" max="4" width="13.33203125" style="59" customWidth="1"/>
    <col min="5" max="6" width="11.5546875" style="59"/>
    <col min="7" max="7" width="19.21875" style="59" customWidth="1"/>
    <col min="8" max="8" width="20.33203125" style="59" customWidth="1"/>
    <col min="9" max="9" width="21.6640625" style="59" customWidth="1"/>
    <col min="10" max="10" width="27.5546875" style="59" customWidth="1"/>
    <col min="11" max="11" width="17.5546875" style="59" customWidth="1"/>
    <col min="12" max="13" width="12.88671875" style="59" customWidth="1"/>
    <col min="14" max="14" width="18.33203125" style="59" customWidth="1"/>
    <col min="15" max="15" width="17.44140625" style="59" customWidth="1"/>
    <col min="16" max="16" width="21" style="59" customWidth="1"/>
    <col min="17" max="19" width="11.5546875" style="59"/>
    <col min="20" max="20" width="23" style="1" customWidth="1"/>
    <col min="21" max="21" width="11.5546875" style="1"/>
  </cols>
  <sheetData>
    <row r="1" spans="1:21" s="17" customFormat="1">
      <c r="B1" s="22"/>
      <c r="C1" s="23" t="s">
        <v>0</v>
      </c>
      <c r="D1" s="24" t="s">
        <v>22</v>
      </c>
      <c r="E1" s="24" t="s">
        <v>1</v>
      </c>
      <c r="F1" s="24" t="s">
        <v>29</v>
      </c>
      <c r="G1" s="24" t="s">
        <v>30</v>
      </c>
      <c r="H1" s="24" t="s">
        <v>2</v>
      </c>
      <c r="I1" s="24" t="s">
        <v>3</v>
      </c>
      <c r="J1" s="24" t="s">
        <v>4</v>
      </c>
      <c r="K1" s="24" t="s">
        <v>5</v>
      </c>
      <c r="L1" s="24" t="s">
        <v>6</v>
      </c>
      <c r="M1" s="24" t="s">
        <v>7</v>
      </c>
      <c r="N1" s="24" t="s">
        <v>8</v>
      </c>
      <c r="O1" s="24" t="s">
        <v>9</v>
      </c>
      <c r="P1" s="24" t="s">
        <v>10</v>
      </c>
      <c r="Q1" s="24"/>
      <c r="R1" s="24"/>
      <c r="S1" s="24"/>
      <c r="T1" s="18"/>
      <c r="U1" s="18"/>
    </row>
    <row r="2" spans="1:21" s="17" customFormat="1">
      <c r="B2" s="22" t="s">
        <v>26</v>
      </c>
      <c r="C2" s="25" t="s">
        <v>27</v>
      </c>
      <c r="D2" s="26" t="s">
        <v>28</v>
      </c>
      <c r="E2" s="26" t="s">
        <v>12</v>
      </c>
      <c r="F2" s="26" t="s">
        <v>13</v>
      </c>
      <c r="G2" s="26" t="s">
        <v>14</v>
      </c>
      <c r="H2" s="26" t="s">
        <v>15</v>
      </c>
      <c r="I2" s="26" t="s">
        <v>16</v>
      </c>
      <c r="J2" s="26" t="s">
        <v>17</v>
      </c>
      <c r="K2" s="26" t="s">
        <v>18</v>
      </c>
      <c r="L2" s="26" t="s">
        <v>27</v>
      </c>
      <c r="M2" s="26" t="s">
        <v>19</v>
      </c>
      <c r="N2" s="26" t="s">
        <v>14</v>
      </c>
      <c r="O2" s="26" t="s">
        <v>14</v>
      </c>
      <c r="P2" s="26" t="s">
        <v>14</v>
      </c>
      <c r="Q2" s="24"/>
      <c r="R2" s="24"/>
      <c r="S2" s="24"/>
      <c r="T2" s="18"/>
      <c r="U2" s="18"/>
    </row>
    <row r="3" spans="1:21" s="17" customFormat="1" ht="28.8">
      <c r="A3" s="19" t="s">
        <v>11</v>
      </c>
      <c r="B3" s="27" t="s">
        <v>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4"/>
      <c r="R3" s="24"/>
      <c r="S3" s="24"/>
      <c r="T3" s="18"/>
      <c r="U3" s="18"/>
    </row>
    <row r="4" spans="1:21" s="15" customFormat="1">
      <c r="B4" s="29"/>
      <c r="C4" s="25"/>
      <c r="D4" s="26"/>
      <c r="E4" s="26"/>
      <c r="F4" s="26"/>
      <c r="G4" s="26"/>
      <c r="H4" s="26"/>
      <c r="I4" s="26"/>
      <c r="J4" s="26"/>
      <c r="K4" s="26"/>
      <c r="L4" s="26"/>
      <c r="M4" s="30"/>
      <c r="N4" s="26"/>
      <c r="O4" s="26"/>
      <c r="P4" s="26"/>
      <c r="Q4" s="26"/>
      <c r="R4" s="26"/>
      <c r="S4" s="26"/>
      <c r="T4" s="5"/>
      <c r="U4" s="5"/>
    </row>
    <row r="5" spans="1:21" s="8" customFormat="1">
      <c r="A5" s="6"/>
      <c r="B5" s="31" t="s">
        <v>32</v>
      </c>
      <c r="C5" s="32">
        <v>43872</v>
      </c>
      <c r="D5" s="33">
        <v>144</v>
      </c>
      <c r="E5" s="33">
        <v>8.36</v>
      </c>
      <c r="F5" s="34"/>
      <c r="G5" s="33"/>
      <c r="H5" s="34"/>
      <c r="I5" s="33">
        <v>17.5</v>
      </c>
      <c r="J5" s="33">
        <v>1.02</v>
      </c>
      <c r="K5" s="33">
        <v>85</v>
      </c>
      <c r="L5" s="34"/>
      <c r="M5" s="34"/>
      <c r="N5" s="34"/>
      <c r="O5" s="33"/>
      <c r="P5" s="33"/>
      <c r="Q5" s="34"/>
      <c r="R5" s="34"/>
      <c r="S5" s="34"/>
      <c r="T5" s="7"/>
      <c r="U5" s="7"/>
    </row>
    <row r="6" spans="1:21" s="8" customFormat="1">
      <c r="A6" s="6"/>
      <c r="B6" s="31" t="s">
        <v>32</v>
      </c>
      <c r="C6" s="32">
        <v>43885</v>
      </c>
      <c r="D6" s="33">
        <v>157</v>
      </c>
      <c r="E6" s="33"/>
      <c r="F6" s="33"/>
      <c r="G6" s="33"/>
      <c r="H6" s="34"/>
      <c r="I6" s="34"/>
      <c r="J6" s="34"/>
      <c r="K6" s="35"/>
      <c r="L6" s="33">
        <v>0.23760000000000001</v>
      </c>
      <c r="M6" s="33">
        <f>L6*100</f>
        <v>23.76</v>
      </c>
      <c r="N6" s="35">
        <v>10.61</v>
      </c>
      <c r="O6" s="35">
        <v>35.75</v>
      </c>
      <c r="P6" s="35">
        <v>9.81</v>
      </c>
      <c r="Q6" s="34"/>
      <c r="R6" s="34"/>
      <c r="S6" s="34"/>
      <c r="T6" s="7"/>
      <c r="U6" s="7"/>
    </row>
    <row r="7" spans="1:21" s="8" customFormat="1">
      <c r="A7" s="6"/>
      <c r="B7" s="31" t="s">
        <v>32</v>
      </c>
      <c r="C7" s="32">
        <v>44018</v>
      </c>
      <c r="D7" s="33">
        <v>239</v>
      </c>
      <c r="E7" s="33">
        <v>7.22</v>
      </c>
      <c r="F7" s="34"/>
      <c r="G7" s="34"/>
      <c r="H7" s="34"/>
      <c r="I7" s="33">
        <v>20.3</v>
      </c>
      <c r="J7" s="33">
        <v>0.9</v>
      </c>
      <c r="K7" s="33">
        <v>-23</v>
      </c>
      <c r="L7" s="33">
        <v>0.41266999999999998</v>
      </c>
      <c r="M7" s="33">
        <f t="shared" ref="M7:M14" si="0">L7*100</f>
        <v>41.266999999999996</v>
      </c>
      <c r="N7" s="36">
        <v>16.899999999999999</v>
      </c>
      <c r="O7" s="36">
        <v>42.57</v>
      </c>
      <c r="P7" s="36">
        <v>6.76</v>
      </c>
      <c r="Q7" s="34"/>
      <c r="R7" s="34"/>
      <c r="S7" s="34"/>
      <c r="T7" s="7"/>
      <c r="U7" s="7"/>
    </row>
    <row r="8" spans="1:21" s="10" customFormat="1">
      <c r="A8" s="9"/>
      <c r="B8" s="37"/>
      <c r="C8" s="38"/>
      <c r="D8" s="22"/>
      <c r="E8" s="29"/>
      <c r="F8" s="22"/>
      <c r="G8" s="29"/>
      <c r="H8" s="22"/>
      <c r="I8" s="22"/>
      <c r="J8" s="22"/>
      <c r="K8" s="22"/>
      <c r="L8" s="29"/>
      <c r="M8" s="29"/>
      <c r="N8" s="39"/>
      <c r="O8" s="39"/>
      <c r="P8" s="39"/>
      <c r="Q8" s="22"/>
      <c r="R8" s="22"/>
      <c r="S8" s="22"/>
      <c r="T8" s="4"/>
      <c r="U8" s="4"/>
    </row>
    <row r="9" spans="1:21" s="13" customFormat="1">
      <c r="A9" s="11"/>
      <c r="B9" s="40" t="s">
        <v>21</v>
      </c>
      <c r="C9" s="41">
        <v>43878</v>
      </c>
      <c r="D9" s="42">
        <v>150</v>
      </c>
      <c r="E9" s="43"/>
      <c r="F9" s="43"/>
      <c r="G9" s="42"/>
      <c r="H9" s="43"/>
      <c r="I9" s="43"/>
      <c r="J9" s="42">
        <v>0.69</v>
      </c>
      <c r="K9" s="43"/>
      <c r="L9" s="42">
        <v>1.7569999999999999E-2</v>
      </c>
      <c r="M9" s="42">
        <f t="shared" si="0"/>
        <v>1.7569999999999999</v>
      </c>
      <c r="N9" s="42"/>
      <c r="O9" s="42"/>
      <c r="P9" s="42"/>
      <c r="Q9" s="43"/>
      <c r="R9" s="43"/>
      <c r="S9" s="43"/>
      <c r="T9" s="12"/>
      <c r="U9" s="12"/>
    </row>
    <row r="10" spans="1:21" s="13" customFormat="1">
      <c r="A10" s="11"/>
      <c r="B10" s="40" t="s">
        <v>21</v>
      </c>
      <c r="C10" s="41">
        <v>43899</v>
      </c>
      <c r="D10" s="42">
        <v>171</v>
      </c>
      <c r="E10" s="42">
        <v>8.2799999999999994</v>
      </c>
      <c r="F10" s="43"/>
      <c r="G10" s="42"/>
      <c r="H10" s="43"/>
      <c r="I10" s="43"/>
      <c r="J10" s="42">
        <v>0.73</v>
      </c>
      <c r="K10" s="42">
        <v>-82</v>
      </c>
      <c r="L10" s="42"/>
      <c r="M10" s="42"/>
      <c r="N10" s="44">
        <v>1.51</v>
      </c>
      <c r="O10" s="44">
        <v>26.86</v>
      </c>
      <c r="P10" s="44">
        <v>7.52</v>
      </c>
      <c r="Q10" s="43"/>
      <c r="R10" s="43"/>
      <c r="S10" s="43"/>
      <c r="T10" s="12"/>
      <c r="U10" s="12"/>
    </row>
    <row r="11" spans="1:21" s="14" customFormat="1">
      <c r="B11" s="40" t="s">
        <v>21</v>
      </c>
      <c r="C11" s="41">
        <v>43907</v>
      </c>
      <c r="D11" s="42">
        <v>179</v>
      </c>
      <c r="E11" s="42"/>
      <c r="F11" s="42"/>
      <c r="G11" s="42"/>
      <c r="H11" s="42"/>
      <c r="I11" s="42"/>
      <c r="J11" s="42"/>
      <c r="K11" s="42"/>
      <c r="L11" s="42">
        <v>4.2846666666666665E-2</v>
      </c>
      <c r="M11" s="42">
        <f>L11*100</f>
        <v>4.2846666666666664</v>
      </c>
      <c r="N11" s="42"/>
      <c r="O11" s="42"/>
      <c r="P11" s="42"/>
      <c r="Q11" s="42"/>
      <c r="R11" s="42"/>
      <c r="S11" s="42"/>
      <c r="T11" s="2"/>
      <c r="U11" s="2"/>
    </row>
    <row r="12" spans="1:21" s="14" customFormat="1" ht="13.8" customHeight="1">
      <c r="B12" s="40" t="s">
        <v>21</v>
      </c>
      <c r="C12" s="41">
        <v>44029</v>
      </c>
      <c r="D12" s="42">
        <f>D$11+71</f>
        <v>250</v>
      </c>
      <c r="E12" s="42">
        <v>7.82</v>
      </c>
      <c r="F12" s="42"/>
      <c r="G12" s="42"/>
      <c r="H12" s="42"/>
      <c r="I12" s="42">
        <v>22.1</v>
      </c>
      <c r="J12" s="42">
        <v>0.54</v>
      </c>
      <c r="K12" s="42">
        <v>-55</v>
      </c>
      <c r="L12" s="42">
        <v>2.1579999999999998E-2</v>
      </c>
      <c r="M12" s="42">
        <f t="shared" si="0"/>
        <v>2.1579999999999999</v>
      </c>
      <c r="N12" s="45"/>
      <c r="O12" s="45"/>
      <c r="P12" s="45"/>
      <c r="Q12" s="42"/>
      <c r="R12" s="42"/>
      <c r="S12" s="42"/>
      <c r="T12" s="2"/>
      <c r="U12" s="2"/>
    </row>
    <row r="13" spans="1:21" s="14" customFormat="1">
      <c r="B13" s="40" t="s">
        <v>21</v>
      </c>
      <c r="C13" s="41">
        <v>44032</v>
      </c>
      <c r="D13" s="42">
        <f>D$11+74</f>
        <v>253</v>
      </c>
      <c r="E13" s="42">
        <v>7.59</v>
      </c>
      <c r="F13" s="42"/>
      <c r="G13" s="42"/>
      <c r="H13" s="42"/>
      <c r="I13" s="42">
        <v>21.6</v>
      </c>
      <c r="J13" s="42">
        <v>0.49</v>
      </c>
      <c r="K13" s="42">
        <v>-44</v>
      </c>
      <c r="L13" s="42">
        <v>1.069E-2</v>
      </c>
      <c r="M13" s="42">
        <f t="shared" si="0"/>
        <v>1.069</v>
      </c>
      <c r="N13" s="45">
        <v>0.11799999999999999</v>
      </c>
      <c r="O13" s="45">
        <v>27.38</v>
      </c>
      <c r="P13" s="45">
        <v>4.03</v>
      </c>
      <c r="Q13" s="42"/>
      <c r="R13" s="42"/>
      <c r="S13" s="42"/>
      <c r="T13" s="2"/>
      <c r="U13" s="2"/>
    </row>
    <row r="14" spans="1:21" s="14" customFormat="1">
      <c r="B14" s="40" t="s">
        <v>21</v>
      </c>
      <c r="C14" s="41">
        <v>44034</v>
      </c>
      <c r="D14" s="42">
        <f>D$11+76</f>
        <v>255</v>
      </c>
      <c r="E14" s="42">
        <v>7.58</v>
      </c>
      <c r="F14" s="42"/>
      <c r="G14" s="42"/>
      <c r="H14" s="42"/>
      <c r="I14" s="42">
        <v>22</v>
      </c>
      <c r="J14" s="42">
        <v>0.51</v>
      </c>
      <c r="K14" s="42">
        <v>-41</v>
      </c>
      <c r="L14" s="42">
        <v>1.9050000000000001E-2</v>
      </c>
      <c r="M14" s="42">
        <f t="shared" si="0"/>
        <v>1.905</v>
      </c>
      <c r="N14" s="45">
        <v>0.71799999999999997</v>
      </c>
      <c r="O14" s="45">
        <v>27</v>
      </c>
      <c r="P14" s="45">
        <v>4.46</v>
      </c>
      <c r="Q14" s="42"/>
      <c r="R14" s="42"/>
      <c r="S14" s="42"/>
      <c r="T14" s="2"/>
      <c r="U14" s="2"/>
    </row>
    <row r="15" spans="1:21" s="20" customFormat="1">
      <c r="B15" s="37"/>
      <c r="C15" s="4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47"/>
      <c r="O15" s="47"/>
      <c r="P15" s="47"/>
      <c r="Q15" s="29"/>
      <c r="R15" s="29"/>
      <c r="S15" s="29"/>
      <c r="T15" s="3"/>
      <c r="U15" s="3"/>
    </row>
    <row r="16" spans="1:21" s="15" customFormat="1">
      <c r="B16" s="25" t="s">
        <v>23</v>
      </c>
      <c r="C16" s="25">
        <v>43728</v>
      </c>
      <c r="D16" s="26">
        <v>1</v>
      </c>
      <c r="E16" s="48">
        <v>8.3699999999999992</v>
      </c>
      <c r="F16" s="26">
        <v>100</v>
      </c>
      <c r="G16" s="48">
        <v>9.5</v>
      </c>
      <c r="H16" s="26">
        <v>106.3</v>
      </c>
      <c r="I16" s="26">
        <v>20.8</v>
      </c>
      <c r="J16" s="48">
        <v>3.1</v>
      </c>
      <c r="K16" s="26">
        <v>-87</v>
      </c>
      <c r="L16" s="26">
        <v>1.24983</v>
      </c>
      <c r="M16" s="26">
        <f>L16*100</f>
        <v>124.983</v>
      </c>
      <c r="N16" s="26">
        <v>56.91</v>
      </c>
      <c r="O16" s="26">
        <v>30.96</v>
      </c>
      <c r="P16" s="26">
        <v>52.49</v>
      </c>
      <c r="Q16" s="26"/>
      <c r="R16" s="26"/>
      <c r="S16" s="26"/>
      <c r="T16" s="5"/>
      <c r="U16" s="5"/>
    </row>
    <row r="17" spans="1:21" s="15" customFormat="1">
      <c r="A17" s="15" t="s">
        <v>20</v>
      </c>
      <c r="B17" s="25" t="s">
        <v>23</v>
      </c>
      <c r="C17" s="25">
        <v>43728</v>
      </c>
      <c r="D17" s="26">
        <v>1</v>
      </c>
      <c r="E17" s="48">
        <v>8.4</v>
      </c>
      <c r="F17" s="26">
        <v>140</v>
      </c>
      <c r="G17" s="48">
        <v>9.42</v>
      </c>
      <c r="H17" s="26">
        <v>106.4</v>
      </c>
      <c r="I17" s="26">
        <v>21.8</v>
      </c>
      <c r="J17" s="48">
        <v>2.19</v>
      </c>
      <c r="K17" s="26">
        <v>-88</v>
      </c>
      <c r="L17" s="26">
        <v>0.85609999999999997</v>
      </c>
      <c r="M17" s="26">
        <f t="shared" ref="M17:M43" si="1">L17*100</f>
        <v>85.61</v>
      </c>
      <c r="N17" s="26">
        <v>38.07</v>
      </c>
      <c r="O17" s="26">
        <v>33.03</v>
      </c>
      <c r="P17" s="26">
        <v>26.17</v>
      </c>
      <c r="Q17" s="26"/>
      <c r="R17" s="26"/>
      <c r="S17" s="26"/>
      <c r="T17" s="5"/>
      <c r="U17" s="5"/>
    </row>
    <row r="18" spans="1:21" s="15" customFormat="1">
      <c r="B18" s="25" t="s">
        <v>23</v>
      </c>
      <c r="C18" s="25">
        <v>43731</v>
      </c>
      <c r="D18" s="26">
        <v>3</v>
      </c>
      <c r="E18" s="48">
        <v>8.41</v>
      </c>
      <c r="F18" s="26">
        <v>140</v>
      </c>
      <c r="G18" s="48">
        <v>9.33</v>
      </c>
      <c r="H18" s="26">
        <v>106.4</v>
      </c>
      <c r="I18" s="26">
        <v>21.3</v>
      </c>
      <c r="J18" s="48">
        <v>2.4500000000000002</v>
      </c>
      <c r="K18" s="26">
        <v>-87</v>
      </c>
      <c r="L18" s="26">
        <v>0.86751999999999996</v>
      </c>
      <c r="M18" s="26">
        <f t="shared" si="1"/>
        <v>86.751999999999995</v>
      </c>
      <c r="N18" s="26">
        <v>31.44</v>
      </c>
      <c r="O18" s="26">
        <v>37.82</v>
      </c>
      <c r="P18" s="26">
        <v>30.52</v>
      </c>
      <c r="Q18" s="26"/>
      <c r="R18" s="26"/>
      <c r="S18" s="26"/>
      <c r="T18" s="5"/>
      <c r="U18" s="5"/>
    </row>
    <row r="19" spans="1:21" s="15" customFormat="1">
      <c r="B19" s="25" t="s">
        <v>23</v>
      </c>
      <c r="C19" s="25">
        <v>43731</v>
      </c>
      <c r="D19" s="26">
        <v>3</v>
      </c>
      <c r="E19" s="48">
        <v>8.39</v>
      </c>
      <c r="F19" s="26">
        <v>140</v>
      </c>
      <c r="G19" s="48">
        <v>9.3800000000000008</v>
      </c>
      <c r="H19" s="26">
        <v>105.8</v>
      </c>
      <c r="I19" s="26">
        <v>21.4</v>
      </c>
      <c r="J19" s="48">
        <v>2.02</v>
      </c>
      <c r="K19" s="26">
        <v>-88</v>
      </c>
      <c r="L19" s="26">
        <v>0.95260999999999996</v>
      </c>
      <c r="M19" s="26">
        <f t="shared" si="1"/>
        <v>95.260999999999996</v>
      </c>
      <c r="N19" s="26"/>
      <c r="O19" s="26"/>
      <c r="P19" s="26"/>
      <c r="Q19" s="26"/>
      <c r="R19" s="26"/>
      <c r="S19" s="26"/>
      <c r="T19" s="5"/>
      <c r="U19" s="5"/>
    </row>
    <row r="20" spans="1:21" s="15" customFormat="1">
      <c r="B20" s="25" t="s">
        <v>23</v>
      </c>
      <c r="C20" s="25">
        <v>43733</v>
      </c>
      <c r="D20" s="26">
        <v>5</v>
      </c>
      <c r="E20" s="48">
        <v>8.39</v>
      </c>
      <c r="F20" s="26">
        <v>150</v>
      </c>
      <c r="G20" s="48">
        <v>9.17</v>
      </c>
      <c r="H20" s="26">
        <v>106.1</v>
      </c>
      <c r="I20" s="26">
        <v>21.5</v>
      </c>
      <c r="J20" s="48">
        <v>2.1800000000000002</v>
      </c>
      <c r="K20" s="26">
        <v>-88</v>
      </c>
      <c r="L20" s="26">
        <v>0.87587000000000004</v>
      </c>
      <c r="M20" s="26">
        <f t="shared" si="1"/>
        <v>87.587000000000003</v>
      </c>
      <c r="N20" s="26"/>
      <c r="O20" s="26"/>
      <c r="P20" s="26"/>
      <c r="Q20" s="26"/>
      <c r="R20" s="26"/>
      <c r="S20" s="26"/>
      <c r="T20" s="5"/>
      <c r="U20" s="5"/>
    </row>
    <row r="21" spans="1:21" s="15" customFormat="1">
      <c r="B21" s="25" t="s">
        <v>23</v>
      </c>
      <c r="C21" s="25">
        <v>43733</v>
      </c>
      <c r="D21" s="26">
        <v>5</v>
      </c>
      <c r="E21" s="48">
        <v>8.33</v>
      </c>
      <c r="F21" s="26">
        <v>150</v>
      </c>
      <c r="G21" s="48">
        <v>9.14</v>
      </c>
      <c r="H21" s="26">
        <v>105.8</v>
      </c>
      <c r="I21" s="26">
        <v>21.7</v>
      </c>
      <c r="J21" s="48">
        <v>1.99</v>
      </c>
      <c r="K21" s="26">
        <v>-85</v>
      </c>
      <c r="L21" s="26">
        <v>0.86416000000000004</v>
      </c>
      <c r="M21" s="26">
        <f t="shared" si="1"/>
        <v>86.415999999999997</v>
      </c>
      <c r="N21" s="26"/>
      <c r="O21" s="26"/>
      <c r="P21" s="26"/>
      <c r="Q21" s="26"/>
      <c r="R21" s="26"/>
      <c r="S21" s="26"/>
      <c r="T21" s="5"/>
      <c r="U21" s="5"/>
    </row>
    <row r="22" spans="1:21" s="15" customFormat="1">
      <c r="B22" s="25" t="s">
        <v>23</v>
      </c>
      <c r="C22" s="25">
        <v>43735</v>
      </c>
      <c r="D22" s="26">
        <v>7</v>
      </c>
      <c r="E22" s="48">
        <v>8.4600000000000009</v>
      </c>
      <c r="F22" s="26">
        <v>140</v>
      </c>
      <c r="G22" s="48">
        <v>9.2100000000000009</v>
      </c>
      <c r="H22" s="26">
        <v>106.1</v>
      </c>
      <c r="I22" s="26">
        <v>21.4</v>
      </c>
      <c r="J22" s="48">
        <v>2.0499999999999998</v>
      </c>
      <c r="K22" s="26">
        <v>-92</v>
      </c>
      <c r="L22" s="26">
        <v>0.87133000000000005</v>
      </c>
      <c r="M22" s="26">
        <f t="shared" si="1"/>
        <v>87.13300000000001</v>
      </c>
      <c r="N22" s="26"/>
      <c r="O22" s="26"/>
      <c r="P22" s="26"/>
      <c r="Q22" s="26"/>
      <c r="R22" s="26"/>
      <c r="S22" s="26"/>
      <c r="T22" s="5"/>
      <c r="U22" s="5"/>
    </row>
    <row r="23" spans="1:21" s="15" customFormat="1">
      <c r="B23" s="25" t="s">
        <v>23</v>
      </c>
      <c r="C23" s="25">
        <v>43735</v>
      </c>
      <c r="D23" s="26">
        <v>7</v>
      </c>
      <c r="E23" s="48">
        <v>8.14</v>
      </c>
      <c r="F23" s="26">
        <v>140</v>
      </c>
      <c r="G23" s="48">
        <v>9.5399999999999991</v>
      </c>
      <c r="H23" s="26">
        <v>106.5</v>
      </c>
      <c r="I23" s="26">
        <v>20.2</v>
      </c>
      <c r="J23" s="48">
        <v>1.76</v>
      </c>
      <c r="K23" s="26">
        <v>-74</v>
      </c>
      <c r="L23" s="26">
        <v>0.83933999999999997</v>
      </c>
      <c r="M23" s="26">
        <f t="shared" si="1"/>
        <v>83.933999999999997</v>
      </c>
      <c r="N23" s="26"/>
      <c r="O23" s="26"/>
      <c r="P23" s="26"/>
      <c r="Q23" s="26"/>
      <c r="R23" s="26"/>
      <c r="S23" s="26"/>
      <c r="T23" s="5"/>
      <c r="U23" s="5"/>
    </row>
    <row r="24" spans="1:21" s="15" customFormat="1">
      <c r="B24" s="25" t="s">
        <v>23</v>
      </c>
      <c r="C24" s="25">
        <v>43738</v>
      </c>
      <c r="D24" s="26">
        <v>10</v>
      </c>
      <c r="E24" s="48">
        <v>8.49</v>
      </c>
      <c r="F24" s="26">
        <v>160</v>
      </c>
      <c r="G24" s="48">
        <v>9.16</v>
      </c>
      <c r="H24" s="26">
        <v>105.7</v>
      </c>
      <c r="I24" s="26">
        <v>21.3</v>
      </c>
      <c r="J24" s="48">
        <v>1.84</v>
      </c>
      <c r="K24" s="26">
        <v>-94</v>
      </c>
      <c r="L24" s="26">
        <v>0.73294000000000004</v>
      </c>
      <c r="M24" s="26">
        <f t="shared" si="1"/>
        <v>73.293999999999997</v>
      </c>
      <c r="N24" s="26"/>
      <c r="O24" s="26"/>
      <c r="P24" s="26"/>
      <c r="Q24" s="26"/>
      <c r="R24" s="26"/>
      <c r="S24" s="26"/>
      <c r="T24" s="5"/>
      <c r="U24" s="5"/>
    </row>
    <row r="25" spans="1:21" s="15" customFormat="1">
      <c r="B25" s="25" t="s">
        <v>23</v>
      </c>
      <c r="C25" s="25">
        <v>43738</v>
      </c>
      <c r="D25" s="26">
        <v>10</v>
      </c>
      <c r="E25" s="48">
        <v>8.49</v>
      </c>
      <c r="F25" s="26">
        <v>60</v>
      </c>
      <c r="G25" s="48">
        <v>9.02</v>
      </c>
      <c r="H25" s="26">
        <v>105.2</v>
      </c>
      <c r="I25" s="26">
        <v>21.7</v>
      </c>
      <c r="J25" s="48">
        <v>1.75</v>
      </c>
      <c r="K25" s="26">
        <v>-94</v>
      </c>
      <c r="L25" s="26">
        <v>0.76607000000000003</v>
      </c>
      <c r="M25" s="26">
        <f t="shared" si="1"/>
        <v>76.606999999999999</v>
      </c>
      <c r="N25" s="26"/>
      <c r="O25" s="26"/>
      <c r="P25" s="26"/>
      <c r="Q25" s="26"/>
      <c r="R25" s="26"/>
      <c r="S25" s="26"/>
      <c r="T25" s="5"/>
      <c r="U25" s="5"/>
    </row>
    <row r="26" spans="1:21" s="15" customFormat="1">
      <c r="B26" s="25" t="s">
        <v>23</v>
      </c>
      <c r="C26" s="25">
        <v>43740</v>
      </c>
      <c r="D26" s="26">
        <v>12</v>
      </c>
      <c r="E26" s="48">
        <v>8.49</v>
      </c>
      <c r="F26" s="26">
        <v>140</v>
      </c>
      <c r="G26" s="48">
        <v>9.3000000000000007</v>
      </c>
      <c r="H26" s="26">
        <v>105.6</v>
      </c>
      <c r="I26" s="26">
        <v>20.7</v>
      </c>
      <c r="J26" s="48">
        <v>1.91</v>
      </c>
      <c r="K26" s="26">
        <v>-93</v>
      </c>
      <c r="L26" s="26">
        <v>0.81408999999999998</v>
      </c>
      <c r="M26" s="26">
        <f t="shared" si="1"/>
        <v>81.408999999999992</v>
      </c>
      <c r="N26" s="26"/>
      <c r="O26" s="26"/>
      <c r="P26" s="26"/>
      <c r="Q26" s="26"/>
      <c r="R26" s="26"/>
      <c r="S26" s="26"/>
      <c r="T26" s="5"/>
      <c r="U26" s="5"/>
    </row>
    <row r="27" spans="1:21" s="15" customFormat="1">
      <c r="B27" s="25" t="s">
        <v>23</v>
      </c>
      <c r="C27" s="25">
        <v>43740</v>
      </c>
      <c r="D27" s="26">
        <v>12</v>
      </c>
      <c r="E27" s="48">
        <v>8.43</v>
      </c>
      <c r="F27" s="26">
        <v>160</v>
      </c>
      <c r="G27" s="48">
        <v>9.35</v>
      </c>
      <c r="H27" s="26">
        <v>106.1</v>
      </c>
      <c r="I27" s="26">
        <v>20.7</v>
      </c>
      <c r="J27" s="48">
        <v>1.83</v>
      </c>
      <c r="K27" s="26">
        <v>-90</v>
      </c>
      <c r="L27" s="26">
        <v>0.79405999999999999</v>
      </c>
      <c r="M27" s="26">
        <f t="shared" si="1"/>
        <v>79.406000000000006</v>
      </c>
      <c r="N27" s="26"/>
      <c r="O27" s="26"/>
      <c r="P27" s="26"/>
      <c r="Q27" s="26"/>
      <c r="R27" s="26"/>
      <c r="S27" s="26"/>
      <c r="T27" s="5"/>
      <c r="U27" s="5"/>
    </row>
    <row r="28" spans="1:21" s="15" customFormat="1">
      <c r="B28" s="25" t="s">
        <v>23</v>
      </c>
      <c r="C28" s="25">
        <v>43742</v>
      </c>
      <c r="D28" s="26">
        <v>14</v>
      </c>
      <c r="E28" s="48">
        <v>8.4700000000000006</v>
      </c>
      <c r="F28" s="26">
        <v>160</v>
      </c>
      <c r="G28" s="48">
        <v>9.5500000000000007</v>
      </c>
      <c r="H28" s="26">
        <v>105.5</v>
      </c>
      <c r="I28" s="26">
        <v>19.600000000000001</v>
      </c>
      <c r="J28" s="48">
        <v>1.86</v>
      </c>
      <c r="K28" s="26">
        <v>-93</v>
      </c>
      <c r="L28" s="26">
        <v>0.78673000000000004</v>
      </c>
      <c r="M28" s="26">
        <f t="shared" si="1"/>
        <v>78.673000000000002</v>
      </c>
      <c r="N28" s="26"/>
      <c r="O28" s="26"/>
      <c r="P28" s="26"/>
      <c r="Q28" s="26"/>
      <c r="R28" s="26"/>
      <c r="S28" s="26"/>
      <c r="T28" s="5"/>
      <c r="U28" s="5"/>
    </row>
    <row r="29" spans="1:21" s="15" customFormat="1">
      <c r="B29" s="25" t="s">
        <v>23</v>
      </c>
      <c r="C29" s="25">
        <v>43742</v>
      </c>
      <c r="D29" s="26">
        <v>14</v>
      </c>
      <c r="E29" s="48">
        <v>8.43</v>
      </c>
      <c r="F29" s="26">
        <v>160</v>
      </c>
      <c r="G29" s="48">
        <v>9.4499999999999993</v>
      </c>
      <c r="H29" s="26">
        <v>105.4</v>
      </c>
      <c r="I29" s="26">
        <v>20.100000000000001</v>
      </c>
      <c r="J29" s="48">
        <v>1.8</v>
      </c>
      <c r="K29" s="26">
        <v>-90</v>
      </c>
      <c r="L29" s="26">
        <v>0.84821000000000002</v>
      </c>
      <c r="M29" s="26">
        <f t="shared" si="1"/>
        <v>84.820999999999998</v>
      </c>
      <c r="N29" s="26">
        <v>30.76</v>
      </c>
      <c r="O29" s="26">
        <v>40.99</v>
      </c>
      <c r="P29" s="26">
        <v>9.31</v>
      </c>
      <c r="Q29" s="26"/>
      <c r="R29" s="26"/>
      <c r="S29" s="26"/>
      <c r="T29" s="5"/>
      <c r="U29" s="5"/>
    </row>
    <row r="30" spans="1:21" s="15" customFormat="1">
      <c r="B30" s="25" t="s">
        <v>23</v>
      </c>
      <c r="C30" s="25">
        <v>43745</v>
      </c>
      <c r="D30" s="26">
        <v>17</v>
      </c>
      <c r="E30" s="48">
        <v>7.46</v>
      </c>
      <c r="F30" s="26">
        <v>160</v>
      </c>
      <c r="G30" s="48">
        <v>9.7100000000000009</v>
      </c>
      <c r="H30" s="26">
        <v>105.4</v>
      </c>
      <c r="I30" s="26">
        <v>19.399999999999999</v>
      </c>
      <c r="J30" s="48">
        <v>1.85</v>
      </c>
      <c r="K30" s="26">
        <v>-91</v>
      </c>
      <c r="L30" s="26">
        <v>0.82089000000000001</v>
      </c>
      <c r="M30" s="26">
        <f t="shared" si="1"/>
        <v>82.088999999999999</v>
      </c>
      <c r="N30" s="26">
        <v>30.32</v>
      </c>
      <c r="O30" s="26">
        <v>35.869999999999997</v>
      </c>
      <c r="P30" s="26">
        <v>10.44</v>
      </c>
      <c r="Q30" s="26"/>
      <c r="R30" s="26"/>
      <c r="S30" s="26"/>
      <c r="T30" s="5"/>
      <c r="U30" s="5"/>
    </row>
    <row r="31" spans="1:21" s="15" customFormat="1">
      <c r="B31" s="25" t="s">
        <v>23</v>
      </c>
      <c r="C31" s="25">
        <v>43745</v>
      </c>
      <c r="D31" s="26">
        <v>17</v>
      </c>
      <c r="E31" s="48">
        <v>8.43</v>
      </c>
      <c r="F31" s="26">
        <v>160</v>
      </c>
      <c r="G31" s="48">
        <v>9.56</v>
      </c>
      <c r="H31" s="26">
        <v>104.6</v>
      </c>
      <c r="I31" s="26">
        <v>19.600000000000001</v>
      </c>
      <c r="J31" s="48">
        <v>1.85</v>
      </c>
      <c r="K31" s="26">
        <v>-89</v>
      </c>
      <c r="L31" s="26">
        <v>0.81025000000000003</v>
      </c>
      <c r="M31" s="26">
        <f t="shared" si="1"/>
        <v>81.025000000000006</v>
      </c>
      <c r="N31" s="26"/>
      <c r="O31" s="26"/>
      <c r="P31" s="26"/>
      <c r="Q31" s="26"/>
      <c r="R31" s="26"/>
      <c r="S31" s="26"/>
      <c r="T31" s="5"/>
      <c r="U31" s="5"/>
    </row>
    <row r="32" spans="1:21" s="15" customFormat="1">
      <c r="B32" s="25" t="s">
        <v>23</v>
      </c>
      <c r="C32" s="25">
        <v>43747</v>
      </c>
      <c r="D32" s="26">
        <v>19</v>
      </c>
      <c r="E32" s="48">
        <v>8.49</v>
      </c>
      <c r="F32" s="26">
        <v>160</v>
      </c>
      <c r="G32" s="48">
        <v>9.52</v>
      </c>
      <c r="H32" s="26">
        <v>104.7</v>
      </c>
      <c r="I32" s="26">
        <v>19.2</v>
      </c>
      <c r="J32" s="48">
        <v>1.87</v>
      </c>
      <c r="K32" s="26">
        <v>-93</v>
      </c>
      <c r="L32" s="26">
        <v>0.79322999999999999</v>
      </c>
      <c r="M32" s="26">
        <f t="shared" si="1"/>
        <v>79.322999999999993</v>
      </c>
      <c r="N32" s="26"/>
      <c r="O32" s="26"/>
      <c r="P32" s="26"/>
      <c r="Q32" s="26"/>
      <c r="R32" s="26"/>
      <c r="S32" s="26"/>
      <c r="T32" s="5"/>
      <c r="U32" s="5"/>
    </row>
    <row r="33" spans="2:21" s="15" customFormat="1">
      <c r="B33" s="25" t="s">
        <v>23</v>
      </c>
      <c r="C33" s="25">
        <v>43747</v>
      </c>
      <c r="D33" s="26">
        <v>19</v>
      </c>
      <c r="E33" s="48">
        <v>8.3000000000000007</v>
      </c>
      <c r="F33" s="26">
        <v>100</v>
      </c>
      <c r="G33" s="48">
        <v>9.57</v>
      </c>
      <c r="H33" s="26">
        <v>104.8</v>
      </c>
      <c r="I33" s="26">
        <v>19.3</v>
      </c>
      <c r="J33" s="48">
        <v>1.87</v>
      </c>
      <c r="K33" s="26">
        <v>-82</v>
      </c>
      <c r="L33" s="26">
        <v>0.84404000000000001</v>
      </c>
      <c r="M33" s="26">
        <f t="shared" si="1"/>
        <v>84.403999999999996</v>
      </c>
      <c r="N33" s="26"/>
      <c r="O33" s="26"/>
      <c r="P33" s="26"/>
      <c r="Q33" s="26"/>
      <c r="R33" s="26"/>
      <c r="S33" s="26"/>
      <c r="T33" s="5"/>
      <c r="U33" s="5"/>
    </row>
    <row r="34" spans="2:21" s="15" customFormat="1">
      <c r="B34" s="25" t="s">
        <v>23</v>
      </c>
      <c r="C34" s="25">
        <v>43749</v>
      </c>
      <c r="D34" s="26">
        <v>21</v>
      </c>
      <c r="E34" s="48">
        <v>8.56</v>
      </c>
      <c r="F34" s="26">
        <v>160</v>
      </c>
      <c r="G34" s="48">
        <v>9.61</v>
      </c>
      <c r="H34" s="26">
        <v>105.3</v>
      </c>
      <c r="I34" s="26">
        <v>19.100000000000001</v>
      </c>
      <c r="J34" s="48">
        <v>1.85</v>
      </c>
      <c r="K34" s="26">
        <v>-96</v>
      </c>
      <c r="L34" s="26">
        <v>0.82360999999999995</v>
      </c>
      <c r="M34" s="26">
        <f t="shared" si="1"/>
        <v>82.36099999999999</v>
      </c>
      <c r="N34" s="26"/>
      <c r="O34" s="26"/>
      <c r="P34" s="26"/>
      <c r="Q34" s="26"/>
      <c r="R34" s="26"/>
      <c r="S34" s="26"/>
      <c r="T34" s="5"/>
      <c r="U34" s="5"/>
    </row>
    <row r="35" spans="2:21" s="15" customFormat="1">
      <c r="B35" s="25" t="s">
        <v>23</v>
      </c>
      <c r="C35" s="25">
        <v>43749</v>
      </c>
      <c r="D35" s="26">
        <v>21</v>
      </c>
      <c r="E35" s="48">
        <v>8.4600000000000009</v>
      </c>
      <c r="F35" s="26">
        <v>80</v>
      </c>
      <c r="G35" s="48">
        <v>9.6</v>
      </c>
      <c r="H35" s="26">
        <v>105.4</v>
      </c>
      <c r="I35" s="26">
        <v>19.3</v>
      </c>
      <c r="J35" s="48">
        <v>1.84</v>
      </c>
      <c r="K35" s="26">
        <v>-92</v>
      </c>
      <c r="L35" s="26">
        <v>0.89332</v>
      </c>
      <c r="M35" s="26">
        <f t="shared" si="1"/>
        <v>89.331999999999994</v>
      </c>
      <c r="N35" s="26"/>
      <c r="O35" s="26"/>
      <c r="P35" s="26"/>
      <c r="Q35" s="26"/>
      <c r="R35" s="26"/>
      <c r="S35" s="26"/>
      <c r="T35" s="5"/>
      <c r="U35" s="5"/>
    </row>
    <row r="36" spans="2:21" s="15" customFormat="1">
      <c r="B36" s="25" t="s">
        <v>23</v>
      </c>
      <c r="C36" s="25">
        <v>43752</v>
      </c>
      <c r="D36" s="26">
        <v>24</v>
      </c>
      <c r="E36" s="48">
        <v>8.4600000000000009</v>
      </c>
      <c r="F36" s="26">
        <v>120</v>
      </c>
      <c r="G36" s="48">
        <v>9.57</v>
      </c>
      <c r="H36" s="26">
        <v>105.9</v>
      </c>
      <c r="I36" s="26">
        <v>20</v>
      </c>
      <c r="J36" s="48">
        <v>1.85</v>
      </c>
      <c r="K36" s="26">
        <v>-92</v>
      </c>
      <c r="L36" s="26">
        <v>0.86014999999999997</v>
      </c>
      <c r="M36" s="26">
        <f t="shared" si="1"/>
        <v>86.015000000000001</v>
      </c>
      <c r="N36" s="26"/>
      <c r="O36" s="26"/>
      <c r="P36" s="26"/>
      <c r="Q36" s="26"/>
      <c r="R36" s="26"/>
      <c r="S36" s="26"/>
      <c r="T36" s="5"/>
      <c r="U36" s="5"/>
    </row>
    <row r="37" spans="2:21" s="15" customFormat="1">
      <c r="B37" s="25" t="s">
        <v>23</v>
      </c>
      <c r="C37" s="25">
        <v>43752</v>
      </c>
      <c r="D37" s="26">
        <v>24</v>
      </c>
      <c r="E37" s="48">
        <v>8.48</v>
      </c>
      <c r="F37" s="26">
        <v>120</v>
      </c>
      <c r="G37" s="48">
        <v>9.58</v>
      </c>
      <c r="H37" s="26">
        <v>106.6</v>
      </c>
      <c r="I37" s="26">
        <v>20.399999999999999</v>
      </c>
      <c r="J37" s="48">
        <v>1.83</v>
      </c>
      <c r="K37" s="26">
        <v>-93</v>
      </c>
      <c r="L37" s="26">
        <v>0.93698999999999999</v>
      </c>
      <c r="M37" s="26">
        <f t="shared" si="1"/>
        <v>93.698999999999998</v>
      </c>
      <c r="N37" s="26"/>
      <c r="O37" s="26"/>
      <c r="P37" s="26"/>
      <c r="Q37" s="26"/>
      <c r="R37" s="26"/>
      <c r="S37" s="26"/>
      <c r="T37" s="5"/>
      <c r="U37" s="5"/>
    </row>
    <row r="38" spans="2:21" s="15" customFormat="1">
      <c r="B38" s="25" t="s">
        <v>23</v>
      </c>
      <c r="C38" s="25">
        <v>43754</v>
      </c>
      <c r="D38" s="26">
        <v>26</v>
      </c>
      <c r="E38" s="48">
        <v>8.5</v>
      </c>
      <c r="F38" s="26">
        <v>120</v>
      </c>
      <c r="G38" s="48">
        <v>9.5399999999999991</v>
      </c>
      <c r="H38" s="26">
        <v>107.5</v>
      </c>
      <c r="I38" s="26">
        <v>20.6</v>
      </c>
      <c r="J38" s="48">
        <v>1.84</v>
      </c>
      <c r="K38" s="26">
        <v>-94</v>
      </c>
      <c r="L38" s="26">
        <v>1.1032</v>
      </c>
      <c r="M38" s="26">
        <f t="shared" si="1"/>
        <v>110.32</v>
      </c>
      <c r="N38" s="26"/>
      <c r="O38" s="26"/>
      <c r="P38" s="26"/>
      <c r="Q38" s="26"/>
      <c r="R38" s="26"/>
      <c r="S38" s="26"/>
      <c r="T38" s="5"/>
      <c r="U38" s="5"/>
    </row>
    <row r="39" spans="2:21" s="15" customFormat="1">
      <c r="B39" s="25" t="s">
        <v>23</v>
      </c>
      <c r="C39" s="25">
        <v>43754</v>
      </c>
      <c r="D39" s="26">
        <v>26</v>
      </c>
      <c r="E39" s="48">
        <v>8.4499999999999993</v>
      </c>
      <c r="F39" s="26">
        <v>120</v>
      </c>
      <c r="G39" s="48">
        <v>9.52</v>
      </c>
      <c r="H39" s="26">
        <v>106.8</v>
      </c>
      <c r="I39" s="26">
        <v>20.5</v>
      </c>
      <c r="J39" s="48">
        <v>1.85</v>
      </c>
      <c r="K39" s="26">
        <v>-91</v>
      </c>
      <c r="L39" s="26">
        <v>0.94325999999999999</v>
      </c>
      <c r="M39" s="26">
        <f t="shared" si="1"/>
        <v>94.325999999999993</v>
      </c>
      <c r="N39" s="26"/>
      <c r="O39" s="26"/>
      <c r="P39" s="26"/>
      <c r="Q39" s="26"/>
      <c r="R39" s="26"/>
      <c r="S39" s="26"/>
      <c r="T39" s="5"/>
      <c r="U39" s="5"/>
    </row>
    <row r="40" spans="2:21" s="15" customFormat="1">
      <c r="B40" s="25" t="s">
        <v>23</v>
      </c>
      <c r="C40" s="25">
        <v>43756</v>
      </c>
      <c r="D40" s="26">
        <v>28</v>
      </c>
      <c r="E40" s="48">
        <v>8.51</v>
      </c>
      <c r="F40" s="26">
        <v>110</v>
      </c>
      <c r="G40" s="48">
        <v>9.44</v>
      </c>
      <c r="H40" s="26">
        <v>106.1</v>
      </c>
      <c r="I40" s="26">
        <v>20.3</v>
      </c>
      <c r="J40" s="48">
        <v>1.86</v>
      </c>
      <c r="K40" s="26">
        <v>-94</v>
      </c>
      <c r="L40" s="26">
        <v>0.88797999999999999</v>
      </c>
      <c r="M40" s="26">
        <f t="shared" si="1"/>
        <v>88.798000000000002</v>
      </c>
      <c r="N40" s="26"/>
      <c r="O40" s="26"/>
      <c r="P40" s="26"/>
      <c r="Q40" s="26"/>
      <c r="R40" s="26"/>
      <c r="S40" s="26"/>
      <c r="T40" s="5"/>
      <c r="U40" s="5"/>
    </row>
    <row r="41" spans="2:21" s="15" customFormat="1">
      <c r="B41" s="25" t="s">
        <v>23</v>
      </c>
      <c r="C41" s="25">
        <v>43756</v>
      </c>
      <c r="D41" s="26">
        <v>28</v>
      </c>
      <c r="E41" s="48">
        <v>8.43</v>
      </c>
      <c r="F41" s="26">
        <v>110</v>
      </c>
      <c r="G41" s="48">
        <v>9.4499999999999993</v>
      </c>
      <c r="H41" s="26">
        <v>105.9</v>
      </c>
      <c r="I41" s="26">
        <v>20.3</v>
      </c>
      <c r="J41" s="48">
        <v>1.84</v>
      </c>
      <c r="K41" s="26">
        <v>-90</v>
      </c>
      <c r="L41" s="26">
        <v>0.96218999999999999</v>
      </c>
      <c r="M41" s="26">
        <f t="shared" si="1"/>
        <v>96.218999999999994</v>
      </c>
      <c r="N41" s="26">
        <v>35.42</v>
      </c>
      <c r="O41" s="26">
        <v>40.85</v>
      </c>
      <c r="P41" s="26">
        <v>8.19</v>
      </c>
      <c r="Q41" s="26"/>
      <c r="R41" s="26"/>
      <c r="S41" s="26"/>
      <c r="T41" s="5"/>
      <c r="U41" s="5"/>
    </row>
    <row r="42" spans="2:21" s="15" customFormat="1">
      <c r="B42" s="25" t="s">
        <v>23</v>
      </c>
      <c r="C42" s="25">
        <v>43759</v>
      </c>
      <c r="D42" s="26">
        <v>31</v>
      </c>
      <c r="E42" s="48">
        <v>8.51</v>
      </c>
      <c r="F42" s="26">
        <v>100</v>
      </c>
      <c r="G42" s="48">
        <v>9.5500000000000007</v>
      </c>
      <c r="H42" s="26">
        <v>104.7</v>
      </c>
      <c r="I42" s="26">
        <v>19.5</v>
      </c>
      <c r="J42" s="48">
        <v>1.88</v>
      </c>
      <c r="K42" s="26">
        <v>-94</v>
      </c>
      <c r="L42" s="26">
        <v>0.93637999999999999</v>
      </c>
      <c r="M42" s="26">
        <f t="shared" si="1"/>
        <v>93.638000000000005</v>
      </c>
      <c r="N42" s="26">
        <v>36.81</v>
      </c>
      <c r="O42" s="26">
        <v>36.85</v>
      </c>
      <c r="P42" s="26">
        <v>9.18</v>
      </c>
      <c r="Q42" s="26"/>
      <c r="R42" s="26"/>
      <c r="S42" s="26"/>
      <c r="T42" s="5"/>
      <c r="U42" s="5"/>
    </row>
    <row r="43" spans="2:21" s="15" customFormat="1">
      <c r="B43" s="25" t="s">
        <v>23</v>
      </c>
      <c r="C43" s="25">
        <v>43759</v>
      </c>
      <c r="D43" s="26">
        <v>31</v>
      </c>
      <c r="E43" s="48">
        <v>8.4600000000000009</v>
      </c>
      <c r="F43" s="26">
        <v>120</v>
      </c>
      <c r="G43" s="48">
        <v>9.66</v>
      </c>
      <c r="H43" s="26">
        <v>105.3</v>
      </c>
      <c r="I43" s="26">
        <v>19.5</v>
      </c>
      <c r="J43" s="48">
        <v>1.83</v>
      </c>
      <c r="K43" s="26">
        <v>-91</v>
      </c>
      <c r="L43" s="26">
        <v>0.93637999999999999</v>
      </c>
      <c r="M43" s="26">
        <f t="shared" si="1"/>
        <v>93.638000000000005</v>
      </c>
      <c r="N43" s="26"/>
      <c r="O43" s="26"/>
      <c r="P43" s="26"/>
      <c r="Q43" s="26"/>
      <c r="R43" s="26"/>
      <c r="S43" s="26"/>
      <c r="T43" s="5"/>
      <c r="U43" s="5"/>
    </row>
    <row r="44" spans="2:21" s="15" customFormat="1">
      <c r="B44" s="25" t="s">
        <v>23</v>
      </c>
      <c r="C44" s="25">
        <v>43761</v>
      </c>
      <c r="D44" s="26">
        <v>33</v>
      </c>
      <c r="E44" s="48">
        <v>8.4700000000000006</v>
      </c>
      <c r="F44" s="49">
        <v>160</v>
      </c>
      <c r="G44" s="26">
        <v>9.8699999999999992</v>
      </c>
      <c r="H44" s="50">
        <v>107</v>
      </c>
      <c r="I44" s="50">
        <v>19.3</v>
      </c>
      <c r="J44" s="48">
        <v>1.85</v>
      </c>
      <c r="K44" s="26">
        <v>-92</v>
      </c>
      <c r="L44" s="26"/>
      <c r="M44" s="26"/>
      <c r="N44" s="26"/>
      <c r="O44" s="26"/>
      <c r="P44" s="26"/>
      <c r="Q44" s="26"/>
      <c r="R44" s="26"/>
      <c r="S44" s="26"/>
      <c r="T44" s="5"/>
      <c r="U44" s="5"/>
    </row>
    <row r="45" spans="2:21" s="15" customFormat="1">
      <c r="B45" s="25" t="s">
        <v>23</v>
      </c>
      <c r="C45" s="25">
        <v>43763</v>
      </c>
      <c r="D45" s="26">
        <v>35</v>
      </c>
      <c r="E45" s="48">
        <v>8.4499999999999993</v>
      </c>
      <c r="F45" s="49">
        <v>110</v>
      </c>
      <c r="G45" s="26">
        <v>9.64</v>
      </c>
      <c r="H45" s="50">
        <v>107.1</v>
      </c>
      <c r="I45" s="50">
        <v>20.2</v>
      </c>
      <c r="J45" s="48">
        <v>1.86</v>
      </c>
      <c r="K45" s="26">
        <v>-91</v>
      </c>
      <c r="L45" s="26"/>
      <c r="M45" s="26"/>
      <c r="N45" s="26"/>
      <c r="O45" s="26"/>
      <c r="P45" s="26"/>
      <c r="Q45" s="26"/>
      <c r="R45" s="26"/>
      <c r="S45" s="26"/>
      <c r="T45" s="5"/>
      <c r="U45" s="5"/>
    </row>
    <row r="46" spans="2:21" s="15" customFormat="1">
      <c r="B46" s="25" t="s">
        <v>23</v>
      </c>
      <c r="C46" s="25">
        <v>43766</v>
      </c>
      <c r="D46" s="26">
        <v>38</v>
      </c>
      <c r="E46" s="48">
        <v>8.5500000000000007</v>
      </c>
      <c r="F46" s="49">
        <v>170</v>
      </c>
      <c r="G46" s="26">
        <v>9.8699999999999992</v>
      </c>
      <c r="H46" s="50">
        <v>107.7</v>
      </c>
      <c r="I46" s="50">
        <v>19.600000000000001</v>
      </c>
      <c r="J46" s="48">
        <v>1.84</v>
      </c>
      <c r="K46" s="26">
        <v>-96</v>
      </c>
      <c r="L46" s="26"/>
      <c r="M46" s="26"/>
      <c r="N46" s="26"/>
      <c r="O46" s="26"/>
      <c r="P46" s="26"/>
      <c r="Q46" s="26"/>
      <c r="R46" s="26"/>
      <c r="S46" s="26"/>
      <c r="T46" s="5"/>
      <c r="U46" s="5"/>
    </row>
    <row r="47" spans="2:21" s="15" customFormat="1">
      <c r="B47" s="25" t="s">
        <v>23</v>
      </c>
      <c r="C47" s="25">
        <v>43768</v>
      </c>
      <c r="D47" s="26">
        <v>40</v>
      </c>
      <c r="E47" s="48">
        <v>8.51</v>
      </c>
      <c r="F47" s="49">
        <v>160</v>
      </c>
      <c r="G47" s="26">
        <v>9.57</v>
      </c>
      <c r="H47" s="50">
        <v>105.4</v>
      </c>
      <c r="I47" s="50">
        <v>20.3</v>
      </c>
      <c r="J47" s="48">
        <v>1.77</v>
      </c>
      <c r="K47" s="26">
        <v>-95</v>
      </c>
      <c r="L47" s="26"/>
      <c r="M47" s="26"/>
      <c r="N47" s="26"/>
      <c r="O47" s="26"/>
      <c r="P47" s="26"/>
      <c r="Q47" s="26"/>
      <c r="R47" s="26"/>
      <c r="S47" s="26"/>
      <c r="T47" s="5"/>
      <c r="U47" s="5"/>
    </row>
    <row r="48" spans="2:21" s="15" customFormat="1">
      <c r="B48" s="25" t="s">
        <v>23</v>
      </c>
      <c r="C48" s="25">
        <v>43768</v>
      </c>
      <c r="D48" s="26">
        <v>40</v>
      </c>
      <c r="E48" s="48">
        <v>8.4700000000000006</v>
      </c>
      <c r="F48" s="49">
        <v>160</v>
      </c>
      <c r="G48" s="26">
        <v>9.52</v>
      </c>
      <c r="H48" s="50">
        <v>104.7</v>
      </c>
      <c r="I48" s="50">
        <v>20.2</v>
      </c>
      <c r="J48" s="48">
        <v>1.83</v>
      </c>
      <c r="K48" s="26">
        <v>-92</v>
      </c>
      <c r="L48" s="26"/>
      <c r="M48" s="26"/>
      <c r="N48" s="26"/>
      <c r="O48" s="26"/>
      <c r="P48" s="26"/>
      <c r="Q48" s="26"/>
      <c r="R48" s="26"/>
      <c r="S48" s="26"/>
      <c r="T48" s="5"/>
      <c r="U48" s="5"/>
    </row>
    <row r="49" spans="2:21" s="15" customFormat="1">
      <c r="B49" s="25" t="s">
        <v>23</v>
      </c>
      <c r="C49" s="25">
        <v>43770</v>
      </c>
      <c r="D49" s="26">
        <v>42</v>
      </c>
      <c r="E49" s="48">
        <v>8.5399999999999991</v>
      </c>
      <c r="F49" s="49">
        <v>170</v>
      </c>
      <c r="G49" s="26">
        <v>9.32</v>
      </c>
      <c r="H49" s="50">
        <v>104.1</v>
      </c>
      <c r="I49" s="50">
        <v>19.7</v>
      </c>
      <c r="J49" s="48">
        <v>1.84</v>
      </c>
      <c r="K49" s="26">
        <v>-96</v>
      </c>
      <c r="L49" s="26"/>
      <c r="M49" s="26"/>
      <c r="N49" s="26">
        <v>35.630000000000003</v>
      </c>
      <c r="O49" s="26">
        <v>44.06</v>
      </c>
      <c r="P49" s="26">
        <v>8.9499999999999993</v>
      </c>
      <c r="Q49" s="26"/>
      <c r="R49" s="26"/>
      <c r="S49" s="26"/>
      <c r="T49" s="5"/>
      <c r="U49" s="5"/>
    </row>
    <row r="50" spans="2:21" s="15" customFormat="1">
      <c r="B50" s="25" t="s">
        <v>23</v>
      </c>
      <c r="C50" s="25">
        <v>43770</v>
      </c>
      <c r="D50" s="26">
        <v>42</v>
      </c>
      <c r="E50" s="48">
        <v>8.39</v>
      </c>
      <c r="F50" s="49">
        <v>170</v>
      </c>
      <c r="G50" s="26">
        <v>9.31</v>
      </c>
      <c r="H50" s="50">
        <v>103</v>
      </c>
      <c r="I50" s="50">
        <v>19.7</v>
      </c>
      <c r="J50" s="48">
        <v>1.85</v>
      </c>
      <c r="K50" s="26">
        <v>-87</v>
      </c>
      <c r="L50" s="26"/>
      <c r="M50" s="26"/>
      <c r="N50" s="26"/>
      <c r="O50" s="26"/>
      <c r="P50" s="26"/>
      <c r="Q50" s="26"/>
      <c r="R50" s="26"/>
      <c r="S50" s="26"/>
      <c r="T50" s="5"/>
      <c r="U50" s="5"/>
    </row>
    <row r="51" spans="2:21" s="15" customFormat="1">
      <c r="B51" s="25" t="s">
        <v>23</v>
      </c>
      <c r="C51" s="25">
        <v>43773</v>
      </c>
      <c r="D51" s="26">
        <v>45</v>
      </c>
      <c r="E51" s="48">
        <v>8.56</v>
      </c>
      <c r="F51" s="49">
        <v>160</v>
      </c>
      <c r="G51" s="26">
        <v>9.01</v>
      </c>
      <c r="H51" s="50">
        <v>104</v>
      </c>
      <c r="I51" s="50">
        <v>20.5</v>
      </c>
      <c r="J51" s="48">
        <v>1.84</v>
      </c>
      <c r="K51" s="26">
        <v>-98</v>
      </c>
      <c r="L51" s="26"/>
      <c r="M51" s="26"/>
      <c r="N51" s="26">
        <v>37.39</v>
      </c>
      <c r="O51" s="26">
        <v>40.24</v>
      </c>
      <c r="P51" s="26">
        <v>8.5500000000000007</v>
      </c>
      <c r="Q51" s="26"/>
      <c r="R51" s="26"/>
      <c r="S51" s="26"/>
      <c r="T51" s="5"/>
      <c r="U51" s="5"/>
    </row>
    <row r="52" spans="2:21" s="15" customFormat="1">
      <c r="B52" s="25" t="s">
        <v>23</v>
      </c>
      <c r="C52" s="25">
        <v>43773</v>
      </c>
      <c r="D52" s="26">
        <v>45</v>
      </c>
      <c r="E52" s="48">
        <v>8.44</v>
      </c>
      <c r="F52" s="49">
        <v>120</v>
      </c>
      <c r="G52" s="26">
        <v>9.1300000000000008</v>
      </c>
      <c r="H52" s="50">
        <v>103.9</v>
      </c>
      <c r="I52" s="50">
        <v>20</v>
      </c>
      <c r="J52" s="48">
        <v>1.81</v>
      </c>
      <c r="K52" s="26">
        <v>-91</v>
      </c>
      <c r="L52" s="26"/>
      <c r="M52" s="26"/>
      <c r="N52" s="26"/>
      <c r="O52" s="26"/>
      <c r="P52" s="26"/>
      <c r="Q52" s="26"/>
      <c r="R52" s="26"/>
      <c r="S52" s="26"/>
      <c r="T52" s="5"/>
      <c r="U52" s="5"/>
    </row>
    <row r="53" spans="2:21" s="15" customFormat="1">
      <c r="B53" s="25" t="s">
        <v>23</v>
      </c>
      <c r="C53" s="25">
        <v>43775</v>
      </c>
      <c r="D53" s="26">
        <v>47</v>
      </c>
      <c r="E53" s="48">
        <v>8.5500000000000007</v>
      </c>
      <c r="F53" s="49">
        <v>180</v>
      </c>
      <c r="G53" s="26">
        <v>9.2200000000000006</v>
      </c>
      <c r="H53" s="50">
        <v>105.1</v>
      </c>
      <c r="I53" s="50">
        <v>20.5</v>
      </c>
      <c r="J53" s="48">
        <v>1.85</v>
      </c>
      <c r="K53" s="26">
        <v>-97</v>
      </c>
      <c r="L53" s="26"/>
      <c r="M53" s="26"/>
      <c r="N53" s="26"/>
      <c r="O53" s="26"/>
      <c r="P53" s="26"/>
      <c r="Q53" s="26"/>
      <c r="R53" s="26"/>
      <c r="S53" s="26"/>
      <c r="T53" s="5"/>
      <c r="U53" s="5"/>
    </row>
    <row r="54" spans="2:21" s="15" customFormat="1">
      <c r="B54" s="25" t="s">
        <v>23</v>
      </c>
      <c r="C54" s="25">
        <v>43775</v>
      </c>
      <c r="D54" s="26">
        <v>47</v>
      </c>
      <c r="E54" s="48">
        <v>8.41</v>
      </c>
      <c r="F54" s="49">
        <v>120</v>
      </c>
      <c r="G54" s="26">
        <v>9.16</v>
      </c>
      <c r="H54" s="50">
        <v>103.4</v>
      </c>
      <c r="I54" s="50">
        <v>20</v>
      </c>
      <c r="J54" s="48">
        <v>1.85</v>
      </c>
      <c r="K54" s="26">
        <v>-89</v>
      </c>
      <c r="L54" s="26"/>
      <c r="M54" s="26"/>
      <c r="N54" s="26"/>
      <c r="O54" s="26"/>
      <c r="P54" s="26"/>
      <c r="Q54" s="26"/>
      <c r="R54" s="26"/>
      <c r="S54" s="26"/>
      <c r="T54" s="5"/>
      <c r="U54" s="5"/>
    </row>
    <row r="55" spans="2:21" s="15" customFormat="1">
      <c r="B55" s="25" t="s">
        <v>23</v>
      </c>
      <c r="C55" s="25">
        <v>43777</v>
      </c>
      <c r="D55" s="26">
        <v>49</v>
      </c>
      <c r="E55" s="48">
        <v>8.5500000000000007</v>
      </c>
      <c r="F55" s="49">
        <v>170</v>
      </c>
      <c r="G55" s="26">
        <v>9.4499999999999993</v>
      </c>
      <c r="H55" s="50">
        <v>104.9</v>
      </c>
      <c r="I55" s="50">
        <v>19.600000000000001</v>
      </c>
      <c r="J55" s="48">
        <v>1.86</v>
      </c>
      <c r="K55" s="26">
        <v>-97</v>
      </c>
      <c r="L55" s="26"/>
      <c r="M55" s="26"/>
      <c r="N55" s="26"/>
      <c r="O55" s="26"/>
      <c r="P55" s="26"/>
      <c r="Q55" s="26"/>
      <c r="R55" s="26"/>
      <c r="S55" s="26"/>
      <c r="T55" s="5"/>
      <c r="U55" s="5"/>
    </row>
    <row r="56" spans="2:21" s="15" customFormat="1">
      <c r="B56" s="25" t="s">
        <v>23</v>
      </c>
      <c r="C56" s="25">
        <v>43780</v>
      </c>
      <c r="D56" s="29">
        <v>52</v>
      </c>
      <c r="E56" s="48">
        <v>8.52</v>
      </c>
      <c r="F56" s="49">
        <v>170</v>
      </c>
      <c r="G56" s="26">
        <v>9.7899999999999991</v>
      </c>
      <c r="H56" s="50">
        <v>105.8</v>
      </c>
      <c r="I56" s="50">
        <v>18.399999999999999</v>
      </c>
      <c r="J56" s="48">
        <v>1.83</v>
      </c>
      <c r="K56" s="26">
        <v>-94</v>
      </c>
      <c r="L56" s="26"/>
      <c r="M56" s="26"/>
      <c r="N56" s="26"/>
      <c r="O56" s="26"/>
      <c r="P56" s="26"/>
      <c r="Q56" s="26"/>
      <c r="R56" s="26"/>
      <c r="S56" s="26"/>
      <c r="T56" s="5"/>
      <c r="U56" s="5"/>
    </row>
    <row r="57" spans="2:21" s="15" customFormat="1">
      <c r="B57" s="25" t="s">
        <v>23</v>
      </c>
      <c r="C57" s="25">
        <v>43782</v>
      </c>
      <c r="D57" s="29">
        <v>54</v>
      </c>
      <c r="E57" s="48">
        <v>8.57</v>
      </c>
      <c r="F57" s="49">
        <v>170</v>
      </c>
      <c r="G57" s="26">
        <v>9.7100000000000009</v>
      </c>
      <c r="H57" s="50">
        <v>104.4</v>
      </c>
      <c r="I57" s="50">
        <v>17.600000000000001</v>
      </c>
      <c r="J57" s="48">
        <v>1.88</v>
      </c>
      <c r="K57" s="26">
        <v>-97</v>
      </c>
      <c r="L57" s="26"/>
      <c r="M57" s="26"/>
      <c r="N57" s="26"/>
      <c r="O57" s="26"/>
      <c r="P57" s="26"/>
      <c r="Q57" s="26"/>
      <c r="R57" s="26"/>
      <c r="S57" s="26"/>
      <c r="T57" s="5"/>
      <c r="U57" s="5"/>
    </row>
    <row r="58" spans="2:21" s="15" customFormat="1">
      <c r="B58" s="25" t="s">
        <v>23</v>
      </c>
      <c r="C58" s="25">
        <v>43784</v>
      </c>
      <c r="D58" s="29">
        <v>56</v>
      </c>
      <c r="E58" s="48">
        <v>8.5299999999999994</v>
      </c>
      <c r="F58" s="49">
        <v>180</v>
      </c>
      <c r="G58" s="26">
        <v>9.3000000000000007</v>
      </c>
      <c r="H58" s="50">
        <v>102.8</v>
      </c>
      <c r="I58" s="50">
        <v>19.2</v>
      </c>
      <c r="J58" s="48">
        <v>1.86</v>
      </c>
      <c r="K58" s="26">
        <v>-95</v>
      </c>
      <c r="L58" s="26"/>
      <c r="M58" s="26"/>
      <c r="N58" s="26"/>
      <c r="O58" s="26"/>
      <c r="P58" s="26"/>
      <c r="Q58" s="26"/>
      <c r="R58" s="26"/>
      <c r="S58" s="26"/>
      <c r="T58" s="5"/>
      <c r="U58" s="5"/>
    </row>
    <row r="59" spans="2:21" s="15" customFormat="1">
      <c r="B59" s="25" t="s">
        <v>23</v>
      </c>
      <c r="C59" s="25">
        <v>43787</v>
      </c>
      <c r="D59" s="29">
        <v>59</v>
      </c>
      <c r="E59" s="48">
        <v>8.5500000000000007</v>
      </c>
      <c r="F59" s="49">
        <v>160</v>
      </c>
      <c r="G59" s="26">
        <v>9.26</v>
      </c>
      <c r="H59" s="50">
        <v>102.7</v>
      </c>
      <c r="I59" s="50">
        <v>19.3</v>
      </c>
      <c r="J59" s="48">
        <v>1.88</v>
      </c>
      <c r="K59" s="26">
        <v>-96</v>
      </c>
      <c r="L59" s="26"/>
      <c r="M59" s="26"/>
      <c r="N59" s="26"/>
      <c r="O59" s="26"/>
      <c r="P59" s="26"/>
      <c r="Q59" s="26"/>
      <c r="R59" s="26"/>
      <c r="S59" s="26"/>
      <c r="T59" s="5"/>
      <c r="U59" s="5"/>
    </row>
    <row r="60" spans="2:21" s="15" customFormat="1">
      <c r="B60" s="25" t="s">
        <v>23</v>
      </c>
      <c r="C60" s="25">
        <v>43789</v>
      </c>
      <c r="D60" s="29">
        <v>61</v>
      </c>
      <c r="E60" s="48">
        <v>8.5500000000000007</v>
      </c>
      <c r="F60" s="49">
        <v>180</v>
      </c>
      <c r="G60" s="26">
        <v>9.35</v>
      </c>
      <c r="H60" s="50">
        <v>102.9</v>
      </c>
      <c r="I60" s="50">
        <v>19.600000000000001</v>
      </c>
      <c r="J60" s="48">
        <v>1.74</v>
      </c>
      <c r="K60" s="26">
        <v>-96</v>
      </c>
      <c r="L60" s="26"/>
      <c r="M60" s="26"/>
      <c r="N60" s="26"/>
      <c r="O60" s="26"/>
      <c r="P60" s="26"/>
      <c r="Q60" s="26"/>
      <c r="R60" s="26"/>
      <c r="S60" s="26"/>
      <c r="T60" s="5"/>
      <c r="U60" s="5"/>
    </row>
    <row r="61" spans="2:21" s="15" customFormat="1">
      <c r="B61" s="25" t="s">
        <v>23</v>
      </c>
      <c r="C61" s="25">
        <v>43791</v>
      </c>
      <c r="D61" s="29">
        <v>63</v>
      </c>
      <c r="E61" s="48">
        <v>8.57</v>
      </c>
      <c r="F61" s="49">
        <v>180</v>
      </c>
      <c r="G61" s="26">
        <v>9.4700000000000006</v>
      </c>
      <c r="H61" s="50">
        <v>104.5</v>
      </c>
      <c r="I61" s="50">
        <v>19.600000000000001</v>
      </c>
      <c r="J61" s="48">
        <v>1.87</v>
      </c>
      <c r="K61" s="26">
        <v>-97</v>
      </c>
      <c r="L61" s="26"/>
      <c r="M61" s="26"/>
      <c r="N61" s="26"/>
      <c r="O61" s="26"/>
      <c r="P61" s="26"/>
      <c r="Q61" s="26"/>
      <c r="R61" s="26"/>
      <c r="S61" s="26"/>
      <c r="T61" s="5"/>
      <c r="U61" s="5"/>
    </row>
    <row r="62" spans="2:21" s="15" customFormat="1">
      <c r="B62" s="25" t="s">
        <v>23</v>
      </c>
      <c r="C62" s="25">
        <v>43794</v>
      </c>
      <c r="D62" s="29">
        <v>66</v>
      </c>
      <c r="E62" s="48">
        <v>8.56</v>
      </c>
      <c r="F62" s="49">
        <v>180</v>
      </c>
      <c r="G62" s="26">
        <v>9.4499999999999993</v>
      </c>
      <c r="H62" s="50">
        <v>103.8</v>
      </c>
      <c r="I62" s="50">
        <v>19.100000000000001</v>
      </c>
      <c r="J62" s="48">
        <v>1.88</v>
      </c>
      <c r="K62" s="26">
        <v>-97</v>
      </c>
      <c r="L62" s="26"/>
      <c r="M62" s="26"/>
      <c r="N62" s="26"/>
      <c r="O62" s="26"/>
      <c r="P62" s="26"/>
      <c r="Q62" s="26"/>
      <c r="R62" s="26"/>
      <c r="S62" s="26"/>
      <c r="T62" s="5"/>
      <c r="U62" s="5"/>
    </row>
    <row r="63" spans="2:21" s="15" customFormat="1">
      <c r="B63" s="25" t="s">
        <v>23</v>
      </c>
      <c r="C63" s="25">
        <v>43796</v>
      </c>
      <c r="D63" s="29">
        <v>68</v>
      </c>
      <c r="E63" s="48">
        <v>8.56</v>
      </c>
      <c r="F63" s="49">
        <v>180</v>
      </c>
      <c r="G63" s="26">
        <v>9.5500000000000007</v>
      </c>
      <c r="H63" s="50">
        <v>103.2</v>
      </c>
      <c r="I63" s="50">
        <v>17.399999999999999</v>
      </c>
      <c r="J63" s="48">
        <v>1.89</v>
      </c>
      <c r="K63" s="26">
        <v>-96</v>
      </c>
      <c r="L63" s="26"/>
      <c r="M63" s="26"/>
      <c r="N63" s="26"/>
      <c r="O63" s="26"/>
      <c r="P63" s="26"/>
      <c r="Q63" s="26"/>
      <c r="R63" s="26"/>
      <c r="S63" s="26"/>
      <c r="T63" s="5"/>
      <c r="U63" s="5"/>
    </row>
    <row r="64" spans="2:21" s="15" customFormat="1">
      <c r="B64" s="25" t="s">
        <v>23</v>
      </c>
      <c r="C64" s="25">
        <v>43798</v>
      </c>
      <c r="D64" s="29">
        <v>70</v>
      </c>
      <c r="E64" s="48">
        <v>8.58</v>
      </c>
      <c r="F64" s="49">
        <v>160</v>
      </c>
      <c r="G64" s="26">
        <v>9.11</v>
      </c>
      <c r="H64" s="50">
        <v>102.5</v>
      </c>
      <c r="I64" s="50">
        <v>19.899999999999999</v>
      </c>
      <c r="J64" s="48">
        <v>1.78</v>
      </c>
      <c r="K64" s="26">
        <v>-98</v>
      </c>
      <c r="L64" s="26"/>
      <c r="M64" s="26"/>
      <c r="N64" s="26">
        <v>38.99</v>
      </c>
      <c r="O64" s="26">
        <v>46.28</v>
      </c>
      <c r="P64" s="26">
        <v>8.58</v>
      </c>
      <c r="Q64" s="26"/>
      <c r="R64" s="26"/>
      <c r="S64" s="26"/>
      <c r="T64" s="5"/>
      <c r="U64" s="5"/>
    </row>
    <row r="65" spans="2:63" s="15" customFormat="1">
      <c r="B65" s="25" t="s">
        <v>23</v>
      </c>
      <c r="C65" s="25">
        <v>43801</v>
      </c>
      <c r="D65" s="29">
        <v>73</v>
      </c>
      <c r="E65" s="48">
        <v>8.5299999999999994</v>
      </c>
      <c r="F65" s="49">
        <v>100</v>
      </c>
      <c r="G65" s="26">
        <v>9.48</v>
      </c>
      <c r="H65" s="50">
        <v>103.3</v>
      </c>
      <c r="I65" s="50">
        <v>19.399999999999999</v>
      </c>
      <c r="J65" s="48">
        <v>1.94</v>
      </c>
      <c r="K65" s="26">
        <v>-98</v>
      </c>
      <c r="L65" s="26"/>
      <c r="M65" s="26"/>
      <c r="N65" s="26">
        <v>34.229999999999997</v>
      </c>
      <c r="O65" s="26">
        <v>40.619999999999997</v>
      </c>
      <c r="P65" s="26">
        <v>8.41</v>
      </c>
      <c r="Q65" s="26"/>
      <c r="R65" s="26"/>
      <c r="S65" s="26"/>
      <c r="T65" s="5"/>
      <c r="U65" s="5"/>
    </row>
    <row r="66" spans="2:63" s="15" customFormat="1">
      <c r="B66" s="25" t="s">
        <v>23</v>
      </c>
      <c r="C66" s="25">
        <v>43802</v>
      </c>
      <c r="D66" s="29">
        <v>74</v>
      </c>
      <c r="E66" s="48"/>
      <c r="F66" s="26"/>
      <c r="G66" s="26"/>
      <c r="H66" s="50"/>
      <c r="I66" s="50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5"/>
      <c r="U66" s="5"/>
    </row>
    <row r="67" spans="2:63" s="15" customFormat="1">
      <c r="B67" s="25" t="s">
        <v>23</v>
      </c>
      <c r="C67" s="25">
        <v>43803</v>
      </c>
      <c r="D67" s="29">
        <v>75</v>
      </c>
      <c r="E67" s="48">
        <v>8.57</v>
      </c>
      <c r="F67" s="49">
        <v>140</v>
      </c>
      <c r="G67" s="26">
        <v>9.41</v>
      </c>
      <c r="H67" s="50">
        <v>103.3</v>
      </c>
      <c r="I67" s="50">
        <v>19.7</v>
      </c>
      <c r="J67" s="48">
        <v>1.89</v>
      </c>
      <c r="K67" s="26">
        <v>-98</v>
      </c>
      <c r="L67" s="26"/>
      <c r="M67" s="26"/>
      <c r="N67" s="26"/>
      <c r="O67" s="26"/>
      <c r="P67" s="26"/>
      <c r="Q67" s="26"/>
      <c r="R67" s="26"/>
      <c r="S67" s="26"/>
      <c r="T67" s="5"/>
      <c r="U67" s="5"/>
    </row>
    <row r="68" spans="2:63" s="15" customFormat="1">
      <c r="B68" s="25" t="s">
        <v>23</v>
      </c>
      <c r="C68" s="25">
        <v>43805</v>
      </c>
      <c r="D68" s="29">
        <v>77</v>
      </c>
      <c r="E68" s="48">
        <v>8.56</v>
      </c>
      <c r="F68" s="49">
        <v>180</v>
      </c>
      <c r="G68" s="26">
        <v>9.19</v>
      </c>
      <c r="H68" s="50">
        <v>103</v>
      </c>
      <c r="I68" s="50">
        <v>19.8</v>
      </c>
      <c r="J68" s="48">
        <v>1.78</v>
      </c>
      <c r="K68" s="26">
        <v>-97</v>
      </c>
      <c r="L68" s="26"/>
      <c r="M68" s="26"/>
      <c r="N68" s="26">
        <v>31.63</v>
      </c>
      <c r="O68" s="26">
        <v>45.01</v>
      </c>
      <c r="P68" s="26">
        <v>7.65</v>
      </c>
      <c r="Q68" s="26"/>
      <c r="R68" s="26"/>
      <c r="S68" s="26"/>
      <c r="T68" s="5"/>
      <c r="U68" s="5"/>
    </row>
    <row r="69" spans="2:63" s="15" customFormat="1">
      <c r="B69" s="25" t="s">
        <v>23</v>
      </c>
      <c r="C69" s="25">
        <v>43808</v>
      </c>
      <c r="D69" s="29">
        <v>80</v>
      </c>
      <c r="E69" s="48">
        <v>8.59</v>
      </c>
      <c r="F69" s="49">
        <v>180</v>
      </c>
      <c r="G69" s="26">
        <v>9.2200000000000006</v>
      </c>
      <c r="H69" s="50">
        <v>102.5</v>
      </c>
      <c r="I69" s="50">
        <v>19.2</v>
      </c>
      <c r="J69" s="48">
        <v>1.7</v>
      </c>
      <c r="K69" s="26">
        <v>-98</v>
      </c>
      <c r="L69" s="26"/>
      <c r="M69" s="26"/>
      <c r="N69" s="26">
        <v>30.51</v>
      </c>
      <c r="O69" s="26">
        <v>41.52</v>
      </c>
      <c r="P69" s="26">
        <v>7.83</v>
      </c>
      <c r="Q69" s="26"/>
      <c r="R69" s="26"/>
      <c r="S69" s="26"/>
      <c r="T69" s="5"/>
      <c r="U69" s="5"/>
    </row>
    <row r="70" spans="2:63" s="15" customFormat="1">
      <c r="B70" s="25" t="s">
        <v>23</v>
      </c>
      <c r="C70" s="25">
        <v>43810</v>
      </c>
      <c r="D70" s="29">
        <v>82</v>
      </c>
      <c r="E70" s="48">
        <v>8.59</v>
      </c>
      <c r="F70" s="49">
        <v>180</v>
      </c>
      <c r="G70" s="26">
        <v>9.1199999999999992</v>
      </c>
      <c r="H70" s="50">
        <v>103.9</v>
      </c>
      <c r="I70" s="50">
        <v>19.899999999999999</v>
      </c>
      <c r="J70" s="48">
        <v>1.68</v>
      </c>
      <c r="K70" s="26">
        <v>-99</v>
      </c>
      <c r="L70" s="26"/>
      <c r="M70" s="26"/>
      <c r="N70" s="26"/>
      <c r="O70" s="26"/>
      <c r="P70" s="26"/>
      <c r="Q70" s="26"/>
      <c r="R70" s="26"/>
      <c r="S70" s="26"/>
      <c r="T70" s="5"/>
      <c r="U70" s="5"/>
    </row>
    <row r="71" spans="2:63" s="15" customFormat="1">
      <c r="B71" s="25" t="s">
        <v>23</v>
      </c>
      <c r="C71" s="25">
        <v>43812</v>
      </c>
      <c r="D71" s="29">
        <v>84</v>
      </c>
      <c r="E71" s="48">
        <v>8.59</v>
      </c>
      <c r="F71" s="49">
        <v>180</v>
      </c>
      <c r="G71" s="26">
        <v>8.93</v>
      </c>
      <c r="H71" s="50">
        <v>102.3</v>
      </c>
      <c r="I71" s="50">
        <v>19.7</v>
      </c>
      <c r="J71" s="48">
        <v>1.65</v>
      </c>
      <c r="K71" s="26">
        <v>-99</v>
      </c>
      <c r="L71" s="26"/>
      <c r="M71" s="26"/>
      <c r="N71" s="26"/>
      <c r="O71" s="26"/>
      <c r="P71" s="26"/>
      <c r="Q71" s="26"/>
      <c r="R71" s="26"/>
      <c r="S71" s="26"/>
      <c r="T71" s="5"/>
      <c r="U71" s="5"/>
    </row>
    <row r="72" spans="2:63" s="16" customFormat="1">
      <c r="B72" s="25" t="s">
        <v>23</v>
      </c>
      <c r="C72" s="25">
        <v>43815</v>
      </c>
      <c r="D72" s="29">
        <v>87</v>
      </c>
      <c r="E72" s="48">
        <v>8.58</v>
      </c>
      <c r="F72" s="49">
        <v>180</v>
      </c>
      <c r="G72" s="26">
        <v>9.17</v>
      </c>
      <c r="H72" s="50">
        <v>103.1</v>
      </c>
      <c r="I72" s="50">
        <v>19.5</v>
      </c>
      <c r="J72" s="48">
        <v>1.7</v>
      </c>
      <c r="K72" s="26">
        <v>-98</v>
      </c>
      <c r="L72" s="26"/>
      <c r="M72" s="26"/>
      <c r="N72" s="26">
        <v>30.18</v>
      </c>
      <c r="O72" s="26">
        <v>41.3</v>
      </c>
      <c r="P72" s="26">
        <v>8.27</v>
      </c>
      <c r="Q72" s="26"/>
      <c r="R72" s="26"/>
      <c r="S72" s="26"/>
      <c r="T72" s="5"/>
      <c r="U72" s="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</row>
    <row r="73" spans="2:63" s="16" customFormat="1">
      <c r="B73" s="25" t="s">
        <v>23</v>
      </c>
      <c r="C73" s="25">
        <v>43817</v>
      </c>
      <c r="D73" s="29">
        <v>89</v>
      </c>
      <c r="E73" s="48">
        <v>8.6</v>
      </c>
      <c r="F73" s="49">
        <v>180</v>
      </c>
      <c r="G73" s="26">
        <v>9.3699999999999992</v>
      </c>
      <c r="H73" s="50">
        <v>103.2</v>
      </c>
      <c r="I73" s="50">
        <v>19.600000000000001</v>
      </c>
      <c r="J73" s="48">
        <v>1.67</v>
      </c>
      <c r="K73" s="26">
        <v>-99</v>
      </c>
      <c r="L73" s="26"/>
      <c r="M73" s="26"/>
      <c r="N73" s="26"/>
      <c r="O73" s="26"/>
      <c r="P73" s="26"/>
      <c r="Q73" s="49"/>
      <c r="R73" s="26"/>
      <c r="S73" s="26"/>
      <c r="T73" s="5"/>
      <c r="U73" s="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</row>
    <row r="74" spans="2:63" s="16" customFormat="1">
      <c r="B74" s="25" t="s">
        <v>24</v>
      </c>
      <c r="C74" s="25"/>
      <c r="D74" s="29"/>
      <c r="E74" s="48"/>
      <c r="F74" s="49"/>
      <c r="G74" s="26"/>
      <c r="H74" s="50"/>
      <c r="I74" s="50"/>
      <c r="J74" s="48"/>
      <c r="K74" s="26"/>
      <c r="L74" s="26"/>
      <c r="M74" s="26"/>
      <c r="N74" s="26"/>
      <c r="O74" s="26"/>
      <c r="P74" s="26"/>
      <c r="Q74" s="49"/>
      <c r="R74" s="26"/>
      <c r="S74" s="26"/>
      <c r="T74" s="5"/>
      <c r="U74" s="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</row>
    <row r="75" spans="2:63" s="16" customFormat="1">
      <c r="B75" s="25" t="s">
        <v>23</v>
      </c>
      <c r="C75" s="25">
        <v>43471</v>
      </c>
      <c r="D75" s="29">
        <v>108</v>
      </c>
      <c r="E75" s="48">
        <v>8.58</v>
      </c>
      <c r="F75" s="49">
        <v>180</v>
      </c>
      <c r="G75" s="26">
        <v>9.89</v>
      </c>
      <c r="H75" s="50">
        <v>103.3</v>
      </c>
      <c r="I75" s="50">
        <v>17.600000000000001</v>
      </c>
      <c r="J75" s="48">
        <v>1.96</v>
      </c>
      <c r="K75" s="26">
        <v>-98</v>
      </c>
      <c r="L75" s="26"/>
      <c r="M75" s="26"/>
      <c r="N75" s="26"/>
      <c r="O75" s="26"/>
      <c r="P75" s="26"/>
      <c r="Q75" s="49"/>
      <c r="R75" s="26"/>
      <c r="S75" s="26"/>
      <c r="T75" s="5"/>
      <c r="U75" s="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</row>
    <row r="76" spans="2:63" s="16" customFormat="1">
      <c r="B76" s="25" t="s">
        <v>23</v>
      </c>
      <c r="C76" s="25">
        <v>43480</v>
      </c>
      <c r="D76" s="29">
        <v>117</v>
      </c>
      <c r="E76" s="48">
        <v>8.61</v>
      </c>
      <c r="F76" s="49">
        <v>190</v>
      </c>
      <c r="G76" s="26">
        <v>8.9600000000000009</v>
      </c>
      <c r="H76" s="50">
        <v>102.2</v>
      </c>
      <c r="I76" s="50">
        <v>21</v>
      </c>
      <c r="J76" s="48">
        <v>2.06</v>
      </c>
      <c r="K76" s="26">
        <v>-100</v>
      </c>
      <c r="L76" s="26"/>
      <c r="M76" s="26"/>
      <c r="N76" s="26"/>
      <c r="O76" s="26"/>
      <c r="P76" s="26"/>
      <c r="Q76" s="49"/>
      <c r="R76" s="26"/>
      <c r="S76" s="26"/>
      <c r="T76" s="5"/>
      <c r="U76" s="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</row>
    <row r="77" spans="2:63" s="16" customFormat="1">
      <c r="B77" s="25" t="s">
        <v>23</v>
      </c>
      <c r="C77" s="25">
        <v>43852</v>
      </c>
      <c r="D77" s="29">
        <v>124</v>
      </c>
      <c r="E77" s="47">
        <v>8.57</v>
      </c>
      <c r="F77" s="51">
        <v>180</v>
      </c>
      <c r="G77" s="29">
        <v>9.31</v>
      </c>
      <c r="H77" s="52">
        <v>102.4</v>
      </c>
      <c r="I77" s="52">
        <v>20.3</v>
      </c>
      <c r="J77" s="47">
        <v>1.7</v>
      </c>
      <c r="K77" s="29">
        <v>-98</v>
      </c>
      <c r="L77" s="26"/>
      <c r="M77" s="26"/>
      <c r="N77" s="26"/>
      <c r="O77" s="26"/>
      <c r="P77" s="26"/>
      <c r="Q77" s="49"/>
      <c r="R77" s="26"/>
      <c r="S77" s="26"/>
      <c r="T77" s="5"/>
      <c r="U77" s="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</row>
    <row r="78" spans="2:63" s="16" customFormat="1">
      <c r="B78" s="25" t="s">
        <v>23</v>
      </c>
      <c r="C78" s="25">
        <v>43859</v>
      </c>
      <c r="D78" s="29">
        <v>131</v>
      </c>
      <c r="E78" s="47">
        <v>8.6300000000000008</v>
      </c>
      <c r="F78" s="51">
        <v>180</v>
      </c>
      <c r="G78" s="29">
        <v>9.32</v>
      </c>
      <c r="H78" s="52">
        <v>103.6</v>
      </c>
      <c r="I78" s="52">
        <v>19.5</v>
      </c>
      <c r="J78" s="47">
        <v>1.5</v>
      </c>
      <c r="K78" s="29">
        <v>-102</v>
      </c>
      <c r="L78" s="26"/>
      <c r="M78" s="26"/>
      <c r="N78" s="26"/>
      <c r="O78" s="26"/>
      <c r="P78" s="26"/>
      <c r="Q78" s="49"/>
      <c r="R78" s="26"/>
      <c r="S78" s="26"/>
      <c r="T78" s="5"/>
      <c r="U78" s="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</row>
    <row r="79" spans="2:63" s="16" customFormat="1">
      <c r="B79" s="25" t="s">
        <v>23</v>
      </c>
      <c r="C79" s="25">
        <v>43865</v>
      </c>
      <c r="D79" s="29">
        <v>137</v>
      </c>
      <c r="E79" s="47">
        <v>8.6199999999999992</v>
      </c>
      <c r="F79" s="51">
        <v>180</v>
      </c>
      <c r="G79" s="29">
        <v>9.23</v>
      </c>
      <c r="H79" s="52">
        <v>102.4</v>
      </c>
      <c r="I79" s="52">
        <v>19.5</v>
      </c>
      <c r="J79" s="47">
        <v>1.36</v>
      </c>
      <c r="K79" s="29">
        <v>-100</v>
      </c>
      <c r="L79" s="26"/>
      <c r="M79" s="26"/>
      <c r="N79" s="26"/>
      <c r="O79" s="26"/>
      <c r="P79" s="26"/>
      <c r="Q79" s="49"/>
      <c r="R79" s="26"/>
      <c r="S79" s="26"/>
      <c r="T79" s="5"/>
      <c r="U79" s="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</row>
    <row r="80" spans="2:63" s="15" customFormat="1">
      <c r="B80" s="25" t="s">
        <v>23</v>
      </c>
      <c r="C80" s="25">
        <v>43872</v>
      </c>
      <c r="D80" s="29">
        <v>144</v>
      </c>
      <c r="E80" s="47">
        <v>8.6199999999999992</v>
      </c>
      <c r="F80" s="51">
        <v>180</v>
      </c>
      <c r="G80" s="29">
        <v>9.5</v>
      </c>
      <c r="H80" s="52">
        <v>103.7</v>
      </c>
      <c r="I80" s="52">
        <v>18.399999999999999</v>
      </c>
      <c r="J80" s="47">
        <v>0.98</v>
      </c>
      <c r="K80" s="29">
        <v>-100</v>
      </c>
      <c r="L80" s="26"/>
      <c r="M80" s="26"/>
      <c r="N80" s="26"/>
      <c r="O80" s="26"/>
      <c r="P80" s="26"/>
      <c r="Q80" s="26"/>
      <c r="R80" s="26"/>
      <c r="S80" s="26"/>
      <c r="T80" s="5"/>
      <c r="U80" s="5"/>
    </row>
    <row r="81" spans="2:21" s="15" customFormat="1">
      <c r="B81" s="25" t="s">
        <v>23</v>
      </c>
      <c r="C81" s="25">
        <v>43878</v>
      </c>
      <c r="D81" s="29">
        <v>150</v>
      </c>
      <c r="E81" s="47">
        <v>8.6199999999999992</v>
      </c>
      <c r="F81" s="51">
        <v>150</v>
      </c>
      <c r="G81" s="29">
        <v>9.2899999999999991</v>
      </c>
      <c r="H81" s="52">
        <v>103.1</v>
      </c>
      <c r="I81" s="52">
        <v>19.7</v>
      </c>
      <c r="J81" s="47">
        <v>1.1299999999999999</v>
      </c>
      <c r="K81" s="29">
        <v>-100</v>
      </c>
      <c r="L81" s="26"/>
      <c r="M81" s="26"/>
      <c r="N81" s="26"/>
      <c r="O81" s="26"/>
      <c r="P81" s="26"/>
      <c r="Q81" s="26"/>
      <c r="R81" s="26"/>
      <c r="S81" s="26"/>
      <c r="T81" s="5"/>
      <c r="U81" s="5"/>
    </row>
    <row r="82" spans="2:21" s="15" customFormat="1">
      <c r="B82" s="25" t="s">
        <v>23</v>
      </c>
      <c r="C82" s="25">
        <v>43885</v>
      </c>
      <c r="D82" s="29">
        <v>157</v>
      </c>
      <c r="E82" s="47">
        <v>8.6</v>
      </c>
      <c r="F82" s="51">
        <v>140</v>
      </c>
      <c r="G82" s="29">
        <v>9.41</v>
      </c>
      <c r="H82" s="52">
        <v>102.6</v>
      </c>
      <c r="I82" s="52">
        <v>18.899999999999999</v>
      </c>
      <c r="J82" s="47">
        <v>0.72</v>
      </c>
      <c r="K82" s="29">
        <v>-99</v>
      </c>
      <c r="L82" s="26">
        <v>0.45046999999999998</v>
      </c>
      <c r="M82" s="26">
        <f t="shared" ref="M82:M86" si="2">L82*100</f>
        <v>45.046999999999997</v>
      </c>
      <c r="N82" s="53">
        <v>16.55</v>
      </c>
      <c r="O82" s="53">
        <v>41.78</v>
      </c>
      <c r="P82" s="53">
        <v>8.5299999999999994</v>
      </c>
      <c r="Q82" s="26"/>
      <c r="R82" s="26"/>
      <c r="S82" s="26"/>
      <c r="T82" s="5"/>
      <c r="U82" s="5"/>
    </row>
    <row r="83" spans="2:21" s="15" customFormat="1">
      <c r="B83" s="25" t="s">
        <v>23</v>
      </c>
      <c r="C83" s="25">
        <v>43885</v>
      </c>
      <c r="D83" s="29">
        <v>157</v>
      </c>
      <c r="E83" s="26"/>
      <c r="F83" s="26"/>
      <c r="G83" s="26"/>
      <c r="H83" s="26"/>
      <c r="I83" s="26"/>
      <c r="J83" s="26"/>
      <c r="K83" s="26"/>
      <c r="L83" s="26"/>
      <c r="M83" s="26"/>
      <c r="N83" s="53">
        <v>16.22</v>
      </c>
      <c r="O83" s="53">
        <v>43.47</v>
      </c>
      <c r="P83" s="53">
        <v>8.01</v>
      </c>
      <c r="Q83" s="26"/>
      <c r="R83" s="26"/>
      <c r="S83" s="26"/>
      <c r="T83" s="5"/>
      <c r="U83" s="5"/>
    </row>
    <row r="84" spans="2:21" s="15" customFormat="1">
      <c r="B84" s="25" t="s">
        <v>23</v>
      </c>
      <c r="C84" s="25">
        <v>43893</v>
      </c>
      <c r="D84" s="29">
        <v>165</v>
      </c>
      <c r="E84" s="47">
        <v>8.6199999999999992</v>
      </c>
      <c r="F84" s="51">
        <v>150</v>
      </c>
      <c r="G84" s="29">
        <v>8.89</v>
      </c>
      <c r="H84" s="52">
        <v>101.5</v>
      </c>
      <c r="I84" s="52">
        <v>20.6</v>
      </c>
      <c r="J84" s="47">
        <v>1.3</v>
      </c>
      <c r="K84" s="29">
        <v>-101</v>
      </c>
      <c r="L84" s="26"/>
      <c r="M84" s="26"/>
      <c r="N84" s="26"/>
      <c r="O84" s="26"/>
      <c r="P84" s="26"/>
      <c r="Q84" s="26"/>
      <c r="R84" s="26"/>
      <c r="S84" s="26"/>
      <c r="T84" s="5"/>
      <c r="U84" s="5"/>
    </row>
    <row r="85" spans="2:21" s="15" customFormat="1">
      <c r="B85" s="25" t="s">
        <v>23</v>
      </c>
      <c r="C85" s="25">
        <v>43899</v>
      </c>
      <c r="D85" s="29">
        <v>171</v>
      </c>
      <c r="E85" s="47">
        <v>8.6199999999999992</v>
      </c>
      <c r="F85" s="51">
        <v>160</v>
      </c>
      <c r="G85" s="29">
        <v>9.0500000000000007</v>
      </c>
      <c r="H85" s="52">
        <v>102</v>
      </c>
      <c r="I85" s="52">
        <v>20.399999999999999</v>
      </c>
      <c r="J85" s="47">
        <v>1.27</v>
      </c>
      <c r="K85" s="29">
        <v>-101</v>
      </c>
      <c r="L85" s="26">
        <v>0.42749999999999999</v>
      </c>
      <c r="M85" s="26">
        <f t="shared" si="2"/>
        <v>42.75</v>
      </c>
      <c r="N85" s="53">
        <v>15.88</v>
      </c>
      <c r="O85" s="53">
        <v>40.340000000000003</v>
      </c>
      <c r="P85" s="53">
        <v>8.5500000000000007</v>
      </c>
      <c r="Q85" s="26"/>
      <c r="R85" s="26"/>
      <c r="S85" s="26"/>
      <c r="T85" s="5"/>
      <c r="U85" s="5"/>
    </row>
    <row r="86" spans="2:21" s="15" customFormat="1">
      <c r="B86" s="25" t="s">
        <v>23</v>
      </c>
      <c r="C86" s="25">
        <v>43899</v>
      </c>
      <c r="D86" s="29">
        <v>171</v>
      </c>
      <c r="E86" s="26"/>
      <c r="F86" s="26"/>
      <c r="G86" s="26"/>
      <c r="H86" s="26"/>
      <c r="I86" s="26"/>
      <c r="J86" s="26"/>
      <c r="K86" s="26"/>
      <c r="L86" s="26">
        <v>0.39776</v>
      </c>
      <c r="M86" s="26">
        <f t="shared" si="2"/>
        <v>39.776000000000003</v>
      </c>
      <c r="N86" s="53">
        <v>16.32</v>
      </c>
      <c r="O86" s="53">
        <v>43.05</v>
      </c>
      <c r="P86" s="53">
        <v>8.41</v>
      </c>
      <c r="Q86" s="26"/>
      <c r="R86" s="26"/>
      <c r="S86" s="26"/>
      <c r="T86" s="5"/>
      <c r="U86" s="5"/>
    </row>
    <row r="87" spans="2:21" s="15" customFormat="1">
      <c r="B87" s="25" t="s">
        <v>23</v>
      </c>
      <c r="C87" s="25">
        <v>43907</v>
      </c>
      <c r="D87" s="29">
        <v>179</v>
      </c>
      <c r="E87" s="47">
        <v>8.64</v>
      </c>
      <c r="F87" s="51">
        <v>150</v>
      </c>
      <c r="G87" s="29">
        <v>9.26</v>
      </c>
      <c r="H87" s="52">
        <v>102.5</v>
      </c>
      <c r="I87" s="52">
        <v>20.3</v>
      </c>
      <c r="J87" s="47">
        <v>1.26</v>
      </c>
      <c r="K87" s="29">
        <v>-101</v>
      </c>
      <c r="L87" s="26"/>
      <c r="M87" s="26"/>
      <c r="N87" s="26"/>
      <c r="O87" s="26"/>
      <c r="P87" s="26"/>
      <c r="Q87" s="26"/>
      <c r="R87" s="26"/>
      <c r="S87" s="26"/>
      <c r="T87" s="5"/>
      <c r="U87" s="5"/>
    </row>
    <row r="88" spans="2:21" s="15" customFormat="1">
      <c r="B88" s="25" t="s">
        <v>31</v>
      </c>
      <c r="C88" s="25"/>
      <c r="D88" s="29"/>
      <c r="E88" s="47"/>
      <c r="F88" s="51"/>
      <c r="G88" s="29"/>
      <c r="H88" s="52"/>
      <c r="I88" s="52"/>
      <c r="J88" s="47"/>
      <c r="K88" s="29"/>
      <c r="L88" s="26"/>
      <c r="M88" s="26"/>
      <c r="N88" s="26"/>
      <c r="O88" s="26"/>
      <c r="P88" s="26"/>
      <c r="Q88" s="26"/>
      <c r="R88" s="26"/>
      <c r="S88" s="26"/>
      <c r="T88" s="5"/>
      <c r="U88" s="5"/>
    </row>
    <row r="89" spans="2:21" s="21" customFormat="1">
      <c r="B89" s="25" t="s">
        <v>23</v>
      </c>
      <c r="C89" s="46">
        <v>44029</v>
      </c>
      <c r="D89" s="29">
        <f>D$11+71</f>
        <v>250</v>
      </c>
      <c r="E89" s="29">
        <v>8.52</v>
      </c>
      <c r="F89" s="29"/>
      <c r="G89" s="29"/>
      <c r="H89" s="29"/>
      <c r="I89" s="52">
        <v>23.8</v>
      </c>
      <c r="J89" s="47">
        <v>1.04</v>
      </c>
      <c r="K89" s="29"/>
      <c r="L89" s="54">
        <v>0.46187</v>
      </c>
      <c r="M89" s="26">
        <f t="shared" ref="M89:M92" si="3">L89*100</f>
        <v>46.186999999999998</v>
      </c>
      <c r="N89" s="55">
        <v>53.28</v>
      </c>
      <c r="O89" s="55">
        <v>36.58</v>
      </c>
      <c r="P89" s="55">
        <v>16.7</v>
      </c>
      <c r="Q89" s="29"/>
      <c r="R89" s="29"/>
      <c r="S89" s="29"/>
      <c r="T89" s="3"/>
      <c r="U89" s="3"/>
    </row>
    <row r="90" spans="2:21" s="21" customFormat="1">
      <c r="B90" s="25" t="s">
        <v>23</v>
      </c>
      <c r="C90" s="46">
        <v>44032</v>
      </c>
      <c r="D90" s="29">
        <f>D$11+74</f>
        <v>253</v>
      </c>
      <c r="E90" s="47">
        <v>8.32</v>
      </c>
      <c r="F90" s="29"/>
      <c r="G90" s="29"/>
      <c r="H90" s="29"/>
      <c r="I90" s="52">
        <v>22</v>
      </c>
      <c r="J90" s="47">
        <v>0.98</v>
      </c>
      <c r="K90" s="29"/>
      <c r="L90" s="54">
        <v>0.42392999999999997</v>
      </c>
      <c r="M90" s="26">
        <f t="shared" si="3"/>
        <v>42.393000000000001</v>
      </c>
      <c r="N90" s="55">
        <v>53.55</v>
      </c>
      <c r="O90" s="55">
        <v>39.11</v>
      </c>
      <c r="P90" s="55">
        <v>14.43</v>
      </c>
      <c r="Q90" s="29"/>
      <c r="R90" s="29"/>
      <c r="S90" s="29"/>
      <c r="T90" s="3"/>
      <c r="U90" s="3"/>
    </row>
    <row r="91" spans="2:21" s="21" customFormat="1">
      <c r="B91" s="25" t="s">
        <v>23</v>
      </c>
      <c r="C91" s="46">
        <v>44034</v>
      </c>
      <c r="D91" s="29">
        <f>D$11+76</f>
        <v>255</v>
      </c>
      <c r="E91" s="47">
        <v>8.25</v>
      </c>
      <c r="F91" s="29"/>
      <c r="G91" s="29"/>
      <c r="H91" s="29"/>
      <c r="I91" s="52">
        <v>22.4</v>
      </c>
      <c r="J91" s="47">
        <v>0.94</v>
      </c>
      <c r="K91" s="29"/>
      <c r="L91" s="54">
        <v>0.41725000000000001</v>
      </c>
      <c r="M91" s="26">
        <f t="shared" si="3"/>
        <v>41.725000000000001</v>
      </c>
      <c r="N91" s="55">
        <v>51.76</v>
      </c>
      <c r="O91" s="47"/>
      <c r="P91" s="55">
        <v>13.74</v>
      </c>
      <c r="Q91" s="29"/>
      <c r="R91" s="29"/>
      <c r="S91" s="29"/>
      <c r="T91" s="3"/>
      <c r="U91" s="3"/>
    </row>
    <row r="92" spans="2:21" s="21" customFormat="1">
      <c r="B92" s="25" t="s">
        <v>23</v>
      </c>
      <c r="C92" s="46">
        <v>44036</v>
      </c>
      <c r="D92" s="29">
        <f>D$11+78</f>
        <v>257</v>
      </c>
      <c r="E92" s="47">
        <v>8.3000000000000007</v>
      </c>
      <c r="F92" s="29"/>
      <c r="G92" s="29"/>
      <c r="H92" s="29"/>
      <c r="I92" s="52">
        <v>23</v>
      </c>
      <c r="J92" s="47">
        <v>0.89</v>
      </c>
      <c r="K92" s="29"/>
      <c r="L92" s="54">
        <v>0.36770000000000003</v>
      </c>
      <c r="M92" s="26">
        <f t="shared" si="3"/>
        <v>36.770000000000003</v>
      </c>
      <c r="N92" s="55">
        <v>50.59</v>
      </c>
      <c r="O92" s="55">
        <v>38.130000000000003</v>
      </c>
      <c r="P92" s="55">
        <v>12.46</v>
      </c>
      <c r="Q92" s="29"/>
      <c r="R92" s="29"/>
      <c r="S92" s="29"/>
      <c r="T92" s="3"/>
      <c r="U92" s="3"/>
    </row>
    <row r="93" spans="2:21" s="15" customFormat="1">
      <c r="B93" s="29"/>
      <c r="C93" s="46"/>
      <c r="D93" s="29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5"/>
      <c r="U93" s="5"/>
    </row>
    <row r="94" spans="2:21" s="15" customFormat="1">
      <c r="B94" s="29"/>
      <c r="C94" s="46"/>
      <c r="D94" s="29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5"/>
      <c r="U94" s="5"/>
    </row>
    <row r="95" spans="2:21" s="15" customFormat="1">
      <c r="B95" s="29"/>
      <c r="C95" s="25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5"/>
      <c r="U95" s="5"/>
    </row>
    <row r="96" spans="2:21"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4:16"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  <row r="98" spans="4:16"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  <row r="99" spans="4:16"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GesamtverlaufAqChe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2021-01-18T09:50:59Z</dcterms:modified>
</cp:coreProperties>
</file>