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Birthe Uni\Documents\Doktorarbeit\10_DissertationUndDisputation\Rohdaten_Tore\"/>
    </mc:Choice>
  </mc:AlternateContent>
  <xr:revisionPtr revIDLastSave="0" documentId="13_ncr:1_{4DA02574-5A06-4E58-9D00-2849F73EB1C3}" xr6:coauthVersionLast="47" xr6:coauthVersionMax="47" xr10:uidLastSave="{00000000-0000-0000-0000-000000000000}"/>
  <bookViews>
    <workbookView xWindow="-57720" yWindow="-120" windowWidth="29040" windowHeight="15840" xr2:uid="{00000000-000D-0000-FFFF-FFFF00000000}"/>
  </bookViews>
  <sheets>
    <sheet name="TS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2" i="1" l="1"/>
  <c r="W42" i="1" s="1"/>
  <c r="V41" i="1"/>
  <c r="W41" i="1" s="1"/>
  <c r="V40" i="1"/>
  <c r="W40" i="1" s="1"/>
  <c r="V38" i="1"/>
  <c r="W38" i="1" s="1"/>
  <c r="V37" i="1"/>
  <c r="W37" i="1" s="1"/>
  <c r="V36" i="1"/>
  <c r="W36" i="1" s="1"/>
  <c r="V34" i="1"/>
  <c r="V33" i="1"/>
  <c r="V32" i="1"/>
  <c r="W32" i="1" s="1"/>
  <c r="V31" i="1"/>
  <c r="W31" i="1" s="1"/>
  <c r="V30" i="1"/>
  <c r="W30" i="1" s="1"/>
  <c r="V28" i="1"/>
  <c r="W28" i="1" s="1"/>
  <c r="V27" i="1"/>
  <c r="W27" i="1" s="1"/>
  <c r="V26" i="1"/>
  <c r="W26" i="1" s="1"/>
  <c r="V24" i="1"/>
  <c r="W24" i="1" s="1"/>
  <c r="V23" i="1"/>
  <c r="W23" i="1" s="1"/>
  <c r="V22" i="1"/>
  <c r="W22" i="1" s="1"/>
  <c r="V21" i="1"/>
  <c r="W21" i="1" s="1"/>
  <c r="V20" i="1"/>
  <c r="W20" i="1" s="1"/>
  <c r="V18" i="1"/>
  <c r="W18" i="1" s="1"/>
  <c r="V17" i="1"/>
  <c r="W17" i="1" s="1"/>
  <c r="V16" i="1"/>
  <c r="W16" i="1" s="1"/>
  <c r="V14" i="1"/>
  <c r="W14" i="1" s="1"/>
  <c r="V13" i="1"/>
  <c r="W13" i="1" s="1"/>
  <c r="V12" i="1"/>
  <c r="W12" i="1" s="1"/>
  <c r="V10" i="1"/>
  <c r="W10" i="1" s="1"/>
  <c r="V9" i="1"/>
  <c r="W9" i="1" s="1"/>
  <c r="V8" i="1"/>
  <c r="W8" i="1" s="1"/>
  <c r="V6" i="1"/>
  <c r="V5" i="1"/>
  <c r="W5" i="1" s="1"/>
  <c r="V4" i="1"/>
  <c r="W4" i="1" s="1"/>
  <c r="V3" i="1"/>
  <c r="W3" i="1" s="1"/>
  <c r="V2" i="1"/>
  <c r="W2" i="1" s="1"/>
  <c r="W33" i="1" l="1"/>
</calcChain>
</file>

<file path=xl/sharedStrings.xml><?xml version="1.0" encoding="utf-8"?>
<sst xmlns="http://schemas.openxmlformats.org/spreadsheetml/2006/main" count="214" uniqueCount="48">
  <si>
    <t>Versuchs-aufbau</t>
  </si>
  <si>
    <t>Volumen [L]</t>
  </si>
  <si>
    <t>Versuch-Nr.</t>
  </si>
  <si>
    <t>Datum Versuch</t>
  </si>
  <si>
    <t>Datum Analyse</t>
  </si>
  <si>
    <t>Abwasser vom</t>
  </si>
  <si>
    <t>Art der Probe</t>
  </si>
  <si>
    <t>Besonderheiten</t>
  </si>
  <si>
    <t>Rapid Mixing Speed (RMS) [rpm]</t>
  </si>
  <si>
    <t>Rapid Mixing Time (RMT) [min]</t>
  </si>
  <si>
    <t>Slow Mixing  Speed (SMS) [rpm]</t>
  </si>
  <si>
    <t>Slow Mixing Time (SMT) [min]</t>
  </si>
  <si>
    <t>Chemikalie [FM]</t>
  </si>
  <si>
    <t>Konzentration [mmol Al/L AW]</t>
  </si>
  <si>
    <t>Volumen FM [µl]</t>
  </si>
  <si>
    <t>filtriertes Volumen [ml]</t>
  </si>
  <si>
    <t>verwendeter Papierfilter</t>
  </si>
  <si>
    <t>Leergewicht Aluminium-schale [g]</t>
  </si>
  <si>
    <t>Trockenmasse Filterpapier [g]</t>
  </si>
  <si>
    <t>Trockenmasse Filterpapier mit abfiltrierbaren Stoffen [g]</t>
  </si>
  <si>
    <t>Trockenmasse abfiltrierbare Stoffe [g]</t>
  </si>
  <si>
    <t>TSS
abfiltrierbare Stoffe [mg/l]</t>
  </si>
  <si>
    <t xml:space="preserve">Batch </t>
  </si>
  <si>
    <t>F.04</t>
  </si>
  <si>
    <t>Ablauf VK Köhlbrandhöft Ost</t>
  </si>
  <si>
    <t>Feed</t>
  </si>
  <si>
    <t>Sachtofloc 46.12</t>
  </si>
  <si>
    <t>Glasfaser (1,2 µm)</t>
  </si>
  <si>
    <t>Überstand PNS-U</t>
  </si>
  <si>
    <t>F.05</t>
  </si>
  <si>
    <t>Überstand PNS-O</t>
  </si>
  <si>
    <t>F.06</t>
  </si>
  <si>
    <t>Batch</t>
  </si>
  <si>
    <t>F.07</t>
  </si>
  <si>
    <t>F.08</t>
  </si>
  <si>
    <t>-</t>
  </si>
  <si>
    <t>Wdh-Messung</t>
  </si>
  <si>
    <t>F.09</t>
  </si>
  <si>
    <t>F.10</t>
  </si>
  <si>
    <t>Abwasser gelber und riecht nach Kuhstall</t>
  </si>
  <si>
    <t>über 2 Filter gemessen</t>
  </si>
  <si>
    <t>F.11</t>
  </si>
  <si>
    <t>Glassfibre Filter</t>
  </si>
  <si>
    <t>Löcher im Filter</t>
  </si>
  <si>
    <t>F.12</t>
  </si>
  <si>
    <t>Abwasser</t>
  </si>
  <si>
    <t>Ablauf Vorklärung Klärwerk B</t>
  </si>
  <si>
    <t>Filterdurchbruch, das Volumen nochmal gefilter mit einen neuem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</si>
</sst>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" fontId="0" fillId="2" borderId="0" xfId="0" applyNumberFormat="1" applyFont="1" applyFill="1" applyAlignment="1">
      <alignment horizontal="center" vertical="center"/>
    </xf>
    <xf numFmtId="49" fontId="0" fillId="2" borderId="0" xfId="0" applyNumberFormat="1" applyFont="1" applyFill="1" applyAlignment="1">
      <alignment horizontal="center" vertical="center"/>
    </xf>
    <xf numFmtId="14" fontId="0" fillId="2" borderId="0" xfId="0" applyNumberFormat="1" applyFont="1" applyFill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164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164" fontId="0" fillId="2" borderId="0" xfId="0" applyNumberFormat="1" applyFont="1" applyFill="1" applyAlignment="1">
      <alignment horizontal="center"/>
    </xf>
    <xf numFmtId="2" fontId="0" fillId="2" borderId="0" xfId="0" applyNumberFormat="1" applyFont="1" applyFill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 vertical="center" wrapText="1"/>
    </xf>
    <xf numFmtId="1" fontId="0" fillId="2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" fontId="0" fillId="0" borderId="0" xfId="0" applyNumberFormat="1" applyFont="1" applyAlignment="1">
      <alignment horizontal="center" vertical="center" wrapText="1"/>
    </xf>
    <xf numFmtId="165" fontId="0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"/>
  <sheetViews>
    <sheetView tabSelected="1" zoomScale="85" zoomScaleNormal="85" workbookViewId="0">
      <selection activeCell="O19" sqref="O19"/>
    </sheetView>
  </sheetViews>
  <sheetFormatPr baseColWidth="10" defaultColWidth="10.81640625" defaultRowHeight="14.5" x14ac:dyDescent="0.35"/>
  <cols>
    <col min="1" max="1" width="10.54296875" style="16" bestFit="1" customWidth="1"/>
    <col min="2" max="2" width="11" style="16" bestFit="1" customWidth="1"/>
    <col min="3" max="3" width="10.7265625" style="16" bestFit="1" customWidth="1"/>
    <col min="4" max="4" width="11.81640625" style="16" bestFit="1" customWidth="1"/>
    <col min="5" max="5" width="11.453125" style="16" bestFit="1" customWidth="1"/>
    <col min="6" max="6" width="11.81640625" style="16" bestFit="1" customWidth="1"/>
    <col min="7" max="7" width="27.453125" style="16" bestFit="1" customWidth="1"/>
    <col min="8" max="8" width="17.453125" style="16" bestFit="1" customWidth="1"/>
    <col min="9" max="9" width="31.26953125" style="16" customWidth="1"/>
    <col min="10" max="10" width="14.1796875" style="16" bestFit="1" customWidth="1"/>
    <col min="11" max="11" width="13.54296875" style="16" bestFit="1" customWidth="1"/>
    <col min="12" max="12" width="14.1796875" style="16" bestFit="1" customWidth="1"/>
    <col min="13" max="13" width="13.54296875" style="16" bestFit="1" customWidth="1"/>
    <col min="14" max="14" width="16.453125" style="16" bestFit="1" customWidth="1"/>
    <col min="15" max="15" width="10.81640625" style="16"/>
    <col min="16" max="17" width="11" style="16" bestFit="1" customWidth="1"/>
    <col min="18" max="18" width="17" style="16" bestFit="1" customWidth="1"/>
    <col min="19" max="19" width="12.54296875" style="16" bestFit="1" customWidth="1"/>
    <col min="20" max="20" width="10.453125" style="16" bestFit="1" customWidth="1"/>
    <col min="21" max="21" width="17.7265625" style="16" bestFit="1" customWidth="1"/>
    <col min="22" max="22" width="14.1796875" style="16" bestFit="1" customWidth="1"/>
    <col min="23" max="23" width="12.453125" style="16" bestFit="1" customWidth="1"/>
    <col min="24" max="16384" width="10.81640625" style="16"/>
  </cols>
  <sheetData>
    <row r="1" spans="1:23" s="1" customFormat="1" ht="60" customHeight="1" x14ac:dyDescent="0.35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45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2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4" t="s">
        <v>18</v>
      </c>
      <c r="U1" s="4" t="s">
        <v>19</v>
      </c>
      <c r="V1" s="2" t="s">
        <v>20</v>
      </c>
      <c r="W1" s="1" t="s">
        <v>21</v>
      </c>
    </row>
    <row r="2" spans="1:23" s="8" customFormat="1" x14ac:dyDescent="0.35">
      <c r="A2" s="5" t="s">
        <v>22</v>
      </c>
      <c r="B2" s="5">
        <v>10</v>
      </c>
      <c r="C2" s="6" t="s">
        <v>23</v>
      </c>
      <c r="D2" s="7">
        <v>44886</v>
      </c>
      <c r="E2" s="7">
        <v>44886</v>
      </c>
      <c r="F2" s="7">
        <v>44886</v>
      </c>
      <c r="G2" s="7" t="s">
        <v>46</v>
      </c>
      <c r="H2" s="6" t="s">
        <v>25</v>
      </c>
      <c r="J2" s="5">
        <v>300</v>
      </c>
      <c r="K2" s="5">
        <v>1</v>
      </c>
      <c r="L2" s="5">
        <v>50</v>
      </c>
      <c r="M2" s="5">
        <v>30</v>
      </c>
      <c r="N2" s="5" t="s">
        <v>26</v>
      </c>
      <c r="O2" s="9">
        <v>0.2</v>
      </c>
      <c r="P2" s="5">
        <v>1000</v>
      </c>
      <c r="Q2" s="10">
        <v>50</v>
      </c>
      <c r="R2" s="8" t="s">
        <v>27</v>
      </c>
      <c r="T2" s="11">
        <v>0.10100000000000001</v>
      </c>
      <c r="U2" s="11">
        <v>0.105</v>
      </c>
      <c r="V2" s="11">
        <f>U2-T2</f>
        <v>3.9999999999999897E-3</v>
      </c>
      <c r="W2" s="12">
        <f>(V2/(Q2/1000))*1000</f>
        <v>79.999999999999787</v>
      </c>
    </row>
    <row r="3" spans="1:23" s="8" customFormat="1" x14ac:dyDescent="0.35">
      <c r="A3" s="5"/>
      <c r="B3" s="5"/>
      <c r="C3" s="6"/>
      <c r="D3" s="7"/>
      <c r="E3" s="7"/>
      <c r="F3" s="7"/>
      <c r="G3" s="6"/>
      <c r="H3" s="6"/>
      <c r="J3" s="5"/>
      <c r="K3" s="5"/>
      <c r="L3" s="5"/>
      <c r="M3" s="5"/>
      <c r="N3" s="5"/>
      <c r="O3" s="9"/>
      <c r="P3" s="5"/>
      <c r="Q3" s="10">
        <v>130</v>
      </c>
      <c r="R3" s="8" t="s">
        <v>27</v>
      </c>
      <c r="S3" s="8">
        <v>2.6360000000000001</v>
      </c>
      <c r="T3" s="11">
        <v>9.9000000000000005E-2</v>
      </c>
      <c r="U3" s="11">
        <v>0.11990000000000001</v>
      </c>
      <c r="V3" s="11">
        <f t="shared" ref="V3:V14" si="0">U3-T3</f>
        <v>2.0900000000000002E-2</v>
      </c>
      <c r="W3" s="12">
        <f>(V3/(Q3/1000))*1000</f>
        <v>160.76923076923077</v>
      </c>
    </row>
    <row r="4" spans="1:23" x14ac:dyDescent="0.35">
      <c r="A4" s="13" t="s">
        <v>22</v>
      </c>
      <c r="B4" s="13">
        <v>10</v>
      </c>
      <c r="C4" s="14" t="s">
        <v>23</v>
      </c>
      <c r="D4" s="15">
        <v>44886</v>
      </c>
      <c r="E4" s="15">
        <v>44886</v>
      </c>
      <c r="F4" s="15">
        <v>44886</v>
      </c>
      <c r="G4" s="15" t="s">
        <v>46</v>
      </c>
      <c r="H4" s="14" t="s">
        <v>28</v>
      </c>
      <c r="J4" s="13">
        <v>300</v>
      </c>
      <c r="K4" s="13">
        <v>1</v>
      </c>
      <c r="L4" s="13">
        <v>50</v>
      </c>
      <c r="M4" s="13">
        <v>30</v>
      </c>
      <c r="N4" s="13" t="s">
        <v>26</v>
      </c>
      <c r="O4" s="17">
        <v>0.2</v>
      </c>
      <c r="P4" s="13">
        <v>1000</v>
      </c>
      <c r="Q4" s="13">
        <v>100</v>
      </c>
      <c r="R4" s="14" t="s">
        <v>27</v>
      </c>
      <c r="S4" s="17"/>
      <c r="T4" s="17">
        <v>9.9000000000000005E-2</v>
      </c>
      <c r="U4" s="17">
        <v>0.109</v>
      </c>
      <c r="V4" s="18">
        <f t="shared" si="0"/>
        <v>9.999999999999995E-3</v>
      </c>
      <c r="W4" s="19">
        <f>(V4/(Q4/1000))*1000</f>
        <v>99.999999999999943</v>
      </c>
    </row>
    <row r="5" spans="1:23" x14ac:dyDescent="0.35">
      <c r="A5" s="13"/>
      <c r="B5" s="13"/>
      <c r="C5" s="14"/>
      <c r="D5" s="15"/>
      <c r="E5" s="15"/>
      <c r="F5" s="15"/>
      <c r="G5" s="13"/>
      <c r="H5" s="14"/>
      <c r="I5" s="32" t="s">
        <v>47</v>
      </c>
      <c r="J5" s="13"/>
      <c r="K5" s="13"/>
      <c r="L5" s="13"/>
      <c r="M5" s="13"/>
      <c r="N5" s="13"/>
      <c r="O5" s="17"/>
      <c r="P5" s="13"/>
      <c r="Q5" s="13">
        <v>200</v>
      </c>
      <c r="R5" s="14" t="s">
        <v>27</v>
      </c>
      <c r="S5" s="17">
        <v>2.6339999999999999</v>
      </c>
      <c r="T5" s="17">
        <v>9.7000000000000003E-2</v>
      </c>
      <c r="U5" s="17">
        <v>0.1079</v>
      </c>
      <c r="V5" s="18">
        <f>U5-T5</f>
        <v>1.0899999999999993E-2</v>
      </c>
      <c r="W5" s="19">
        <f>(V5/((Q5+V6)/1000))*1000</f>
        <v>54.496730196188196</v>
      </c>
    </row>
    <row r="6" spans="1:23" x14ac:dyDescent="0.35">
      <c r="A6" s="13"/>
      <c r="B6" s="13"/>
      <c r="C6" s="14"/>
      <c r="D6" s="15"/>
      <c r="E6" s="15"/>
      <c r="F6" s="15"/>
      <c r="G6" s="13"/>
      <c r="H6" s="14"/>
      <c r="J6" s="13"/>
      <c r="K6" s="13"/>
      <c r="L6" s="13"/>
      <c r="M6" s="13"/>
      <c r="N6" s="13"/>
      <c r="O6" s="17"/>
      <c r="P6" s="13"/>
      <c r="Q6" s="13"/>
      <c r="R6" s="14"/>
      <c r="S6" s="17"/>
      <c r="T6" s="17">
        <v>0.1</v>
      </c>
      <c r="U6" s="17">
        <v>0.112</v>
      </c>
      <c r="V6" s="18">
        <f t="shared" si="0"/>
        <v>1.1999999999999997E-2</v>
      </c>
      <c r="W6" s="19"/>
    </row>
    <row r="7" spans="1:23" x14ac:dyDescent="0.35">
      <c r="A7" s="13"/>
      <c r="B7" s="13"/>
      <c r="C7" s="14"/>
      <c r="D7" s="15"/>
      <c r="E7" s="15"/>
      <c r="F7" s="15"/>
      <c r="G7" s="13"/>
      <c r="H7" s="14"/>
      <c r="J7" s="13"/>
      <c r="K7" s="13"/>
      <c r="L7" s="13"/>
      <c r="M7" s="13"/>
      <c r="N7" s="13"/>
      <c r="O7" s="17"/>
      <c r="P7" s="13"/>
      <c r="Q7" s="13"/>
      <c r="R7" s="14"/>
      <c r="S7" s="17"/>
      <c r="T7" s="17"/>
      <c r="U7" s="17"/>
      <c r="V7" s="18"/>
      <c r="W7" s="19"/>
    </row>
    <row r="8" spans="1:23" s="8" customFormat="1" x14ac:dyDescent="0.35">
      <c r="A8" s="5" t="s">
        <v>22</v>
      </c>
      <c r="B8" s="5">
        <v>10</v>
      </c>
      <c r="C8" s="6" t="s">
        <v>29</v>
      </c>
      <c r="D8" s="7">
        <v>44900</v>
      </c>
      <c r="E8" s="7">
        <v>44900</v>
      </c>
      <c r="F8" s="7">
        <v>44900</v>
      </c>
      <c r="G8" s="7" t="s">
        <v>46</v>
      </c>
      <c r="H8" s="10" t="s">
        <v>25</v>
      </c>
      <c r="J8" s="5">
        <v>300</v>
      </c>
      <c r="K8" s="5">
        <v>1</v>
      </c>
      <c r="L8" s="5">
        <v>50</v>
      </c>
      <c r="M8" s="5">
        <v>30</v>
      </c>
      <c r="N8" s="5" t="s">
        <v>26</v>
      </c>
      <c r="O8" s="9">
        <v>0.2</v>
      </c>
      <c r="P8" s="5">
        <v>1000</v>
      </c>
      <c r="Q8" s="10">
        <v>250</v>
      </c>
      <c r="R8" s="8" t="s">
        <v>27</v>
      </c>
      <c r="S8" s="8">
        <v>2.6389999999999998</v>
      </c>
      <c r="T8" s="11">
        <v>0.10199999999999999</v>
      </c>
      <c r="U8" s="11">
        <v>0.127</v>
      </c>
      <c r="V8" s="11">
        <f t="shared" si="0"/>
        <v>2.5000000000000008E-2</v>
      </c>
      <c r="W8" s="20">
        <f t="shared" ref="W8:W32" si="1">(V8/(Q8/1000))*1000</f>
        <v>100.00000000000003</v>
      </c>
    </row>
    <row r="9" spans="1:23" x14ac:dyDescent="0.35">
      <c r="A9" s="13" t="s">
        <v>22</v>
      </c>
      <c r="B9" s="13">
        <v>10</v>
      </c>
      <c r="C9" s="21" t="s">
        <v>29</v>
      </c>
      <c r="D9" s="15">
        <v>44900</v>
      </c>
      <c r="E9" s="15">
        <v>44900</v>
      </c>
      <c r="F9" s="15">
        <v>44900</v>
      </c>
      <c r="G9" s="15" t="s">
        <v>46</v>
      </c>
      <c r="H9" s="22" t="s">
        <v>30</v>
      </c>
      <c r="J9" s="13">
        <v>300</v>
      </c>
      <c r="K9" s="13">
        <v>1</v>
      </c>
      <c r="L9" s="13">
        <v>50</v>
      </c>
      <c r="M9" s="13">
        <v>30</v>
      </c>
      <c r="N9" s="13" t="s">
        <v>26</v>
      </c>
      <c r="O9" s="17">
        <v>0.2</v>
      </c>
      <c r="P9" s="13">
        <v>1000</v>
      </c>
      <c r="Q9" s="23">
        <v>300</v>
      </c>
      <c r="R9" s="14" t="s">
        <v>27</v>
      </c>
      <c r="S9" s="16">
        <v>2.6360000000000001</v>
      </c>
      <c r="T9" s="18">
        <v>9.9000000000000005E-2</v>
      </c>
      <c r="U9" s="18">
        <v>0.11700000000000001</v>
      </c>
      <c r="V9" s="18">
        <f t="shared" si="0"/>
        <v>1.8000000000000002E-2</v>
      </c>
      <c r="W9" s="24">
        <f t="shared" si="1"/>
        <v>60.000000000000014</v>
      </c>
    </row>
    <row r="10" spans="1:23" x14ac:dyDescent="0.35">
      <c r="A10" s="13" t="s">
        <v>22</v>
      </c>
      <c r="B10" s="13">
        <v>10</v>
      </c>
      <c r="C10" s="21" t="s">
        <v>29</v>
      </c>
      <c r="D10" s="15">
        <v>44900</v>
      </c>
      <c r="E10" s="15">
        <v>44900</v>
      </c>
      <c r="F10" s="15">
        <v>44900</v>
      </c>
      <c r="G10" s="15" t="s">
        <v>46</v>
      </c>
      <c r="H10" s="23" t="s">
        <v>28</v>
      </c>
      <c r="J10" s="13">
        <v>300</v>
      </c>
      <c r="K10" s="13">
        <v>1</v>
      </c>
      <c r="L10" s="13">
        <v>50</v>
      </c>
      <c r="M10" s="13">
        <v>30</v>
      </c>
      <c r="N10" s="13" t="s">
        <v>26</v>
      </c>
      <c r="O10" s="17">
        <v>0.2</v>
      </c>
      <c r="P10" s="13">
        <v>1000</v>
      </c>
      <c r="Q10" s="23">
        <v>300</v>
      </c>
      <c r="R10" s="14" t="s">
        <v>27</v>
      </c>
      <c r="S10" s="16">
        <v>2.6379999999999999</v>
      </c>
      <c r="T10" s="18">
        <v>0.10100000000000001</v>
      </c>
      <c r="U10" s="18">
        <v>0.123</v>
      </c>
      <c r="V10" s="18">
        <f t="shared" si="0"/>
        <v>2.1999999999999992E-2</v>
      </c>
      <c r="W10" s="19">
        <f t="shared" si="1"/>
        <v>73.3333333333333</v>
      </c>
    </row>
    <row r="11" spans="1:23" x14ac:dyDescent="0.35">
      <c r="A11" s="13"/>
      <c r="B11" s="13"/>
      <c r="C11" s="21"/>
      <c r="D11" s="15"/>
      <c r="E11" s="15"/>
      <c r="F11" s="15"/>
      <c r="G11" s="13"/>
      <c r="H11" s="23"/>
      <c r="J11" s="13"/>
      <c r="K11" s="13"/>
      <c r="L11" s="13"/>
      <c r="M11" s="13"/>
      <c r="N11" s="13"/>
      <c r="O11" s="17"/>
      <c r="P11" s="13"/>
      <c r="Q11" s="23"/>
      <c r="R11" s="14"/>
      <c r="T11" s="18"/>
      <c r="U11" s="18"/>
      <c r="V11" s="18"/>
      <c r="W11" s="19"/>
    </row>
    <row r="12" spans="1:23" s="8" customFormat="1" x14ac:dyDescent="0.35">
      <c r="A12" s="5" t="s">
        <v>22</v>
      </c>
      <c r="B12" s="5">
        <v>10</v>
      </c>
      <c r="C12" s="6" t="s">
        <v>31</v>
      </c>
      <c r="D12" s="7">
        <v>44914</v>
      </c>
      <c r="E12" s="7">
        <v>44914</v>
      </c>
      <c r="F12" s="7">
        <v>44914</v>
      </c>
      <c r="G12" s="7" t="s">
        <v>46</v>
      </c>
      <c r="H12" s="10" t="s">
        <v>25</v>
      </c>
      <c r="J12" s="5">
        <v>300</v>
      </c>
      <c r="K12" s="5">
        <v>1</v>
      </c>
      <c r="L12" s="5">
        <v>50</v>
      </c>
      <c r="M12" s="5">
        <v>30</v>
      </c>
      <c r="N12" s="5" t="s">
        <v>26</v>
      </c>
      <c r="O12" s="9">
        <v>0.2</v>
      </c>
      <c r="P12" s="5">
        <v>1000</v>
      </c>
      <c r="Q12" s="10">
        <v>170</v>
      </c>
      <c r="R12" s="8" t="s">
        <v>27</v>
      </c>
      <c r="S12" s="8">
        <v>2.6389999999999998</v>
      </c>
      <c r="T12" s="11">
        <v>9.9000000000000005E-2</v>
      </c>
      <c r="U12" s="11">
        <v>0.11899999999999999</v>
      </c>
      <c r="V12" s="11">
        <f t="shared" si="0"/>
        <v>1.999999999999999E-2</v>
      </c>
      <c r="W12" s="20">
        <f t="shared" si="1"/>
        <v>117.64705882352933</v>
      </c>
    </row>
    <row r="13" spans="1:23" x14ac:dyDescent="0.35">
      <c r="A13" s="13" t="s">
        <v>22</v>
      </c>
      <c r="B13" s="13">
        <v>10</v>
      </c>
      <c r="C13" s="21" t="s">
        <v>31</v>
      </c>
      <c r="D13" s="15">
        <v>44914</v>
      </c>
      <c r="E13" s="15">
        <v>44914</v>
      </c>
      <c r="F13" s="15">
        <v>44914</v>
      </c>
      <c r="G13" s="15" t="s">
        <v>46</v>
      </c>
      <c r="H13" s="22" t="s">
        <v>30</v>
      </c>
      <c r="J13" s="13">
        <v>300</v>
      </c>
      <c r="K13" s="13">
        <v>1</v>
      </c>
      <c r="L13" s="13">
        <v>50</v>
      </c>
      <c r="M13" s="13">
        <v>30</v>
      </c>
      <c r="N13" s="13" t="s">
        <v>26</v>
      </c>
      <c r="O13" s="17">
        <v>0.2</v>
      </c>
      <c r="P13" s="13">
        <v>1000</v>
      </c>
      <c r="Q13" s="23">
        <v>300</v>
      </c>
      <c r="R13" s="14" t="s">
        <v>27</v>
      </c>
      <c r="S13" s="16">
        <v>2.637</v>
      </c>
      <c r="T13" s="18">
        <v>0.10199999999999999</v>
      </c>
      <c r="U13" s="18">
        <v>0.1225</v>
      </c>
      <c r="V13" s="18">
        <f t="shared" si="0"/>
        <v>2.0500000000000004E-2</v>
      </c>
      <c r="W13" s="25">
        <f t="shared" si="1"/>
        <v>68.333333333333357</v>
      </c>
    </row>
    <row r="14" spans="1:23" x14ac:dyDescent="0.35">
      <c r="A14" s="13" t="s">
        <v>22</v>
      </c>
      <c r="B14" s="13">
        <v>10</v>
      </c>
      <c r="C14" s="21" t="s">
        <v>31</v>
      </c>
      <c r="D14" s="15">
        <v>44914</v>
      </c>
      <c r="E14" s="15">
        <v>44914</v>
      </c>
      <c r="F14" s="15">
        <v>44914</v>
      </c>
      <c r="G14" s="15" t="s">
        <v>46</v>
      </c>
      <c r="H14" s="23" t="s">
        <v>28</v>
      </c>
      <c r="J14" s="13">
        <v>300</v>
      </c>
      <c r="K14" s="13">
        <v>1</v>
      </c>
      <c r="L14" s="13">
        <v>50</v>
      </c>
      <c r="M14" s="13">
        <v>30</v>
      </c>
      <c r="N14" s="13" t="s">
        <v>26</v>
      </c>
      <c r="O14" s="17">
        <v>0.2</v>
      </c>
      <c r="P14" s="13">
        <v>1000</v>
      </c>
      <c r="Q14" s="23">
        <v>300</v>
      </c>
      <c r="R14" s="14" t="s">
        <v>27</v>
      </c>
      <c r="S14" s="16">
        <v>2.6389999999999998</v>
      </c>
      <c r="T14" s="18">
        <v>9.7000000000000003E-2</v>
      </c>
      <c r="U14" s="18">
        <v>0.121</v>
      </c>
      <c r="V14" s="18">
        <f t="shared" si="0"/>
        <v>2.3999999999999994E-2</v>
      </c>
      <c r="W14" s="24">
        <f t="shared" si="1"/>
        <v>79.999999999999986</v>
      </c>
    </row>
    <row r="15" spans="1:23" x14ac:dyDescent="0.35">
      <c r="A15" s="13"/>
      <c r="B15" s="13"/>
      <c r="C15" s="21"/>
      <c r="D15" s="15"/>
      <c r="E15" s="15"/>
      <c r="F15" s="15"/>
      <c r="G15" s="13"/>
      <c r="H15" s="23"/>
      <c r="J15" s="13"/>
      <c r="K15" s="13"/>
      <c r="L15" s="13"/>
      <c r="M15" s="13"/>
      <c r="N15" s="13"/>
      <c r="O15" s="17"/>
      <c r="P15" s="13"/>
      <c r="Q15" s="23"/>
      <c r="R15" s="14"/>
      <c r="T15" s="18"/>
      <c r="U15" s="18"/>
      <c r="V15" s="18"/>
      <c r="W15" s="24"/>
    </row>
    <row r="16" spans="1:23" s="8" customFormat="1" x14ac:dyDescent="0.35">
      <c r="A16" s="5" t="s">
        <v>32</v>
      </c>
      <c r="B16" s="5">
        <v>10</v>
      </c>
      <c r="C16" s="6" t="s">
        <v>33</v>
      </c>
      <c r="D16" s="7">
        <v>44928</v>
      </c>
      <c r="E16" s="7">
        <v>44928</v>
      </c>
      <c r="F16" s="7">
        <v>44928</v>
      </c>
      <c r="G16" s="7" t="s">
        <v>46</v>
      </c>
      <c r="H16" s="10" t="s">
        <v>25</v>
      </c>
      <c r="I16" s="26"/>
      <c r="J16" s="5">
        <v>300</v>
      </c>
      <c r="K16" s="5">
        <v>1</v>
      </c>
      <c r="L16" s="5">
        <v>50</v>
      </c>
      <c r="M16" s="5">
        <v>30</v>
      </c>
      <c r="N16" s="5" t="s">
        <v>26</v>
      </c>
      <c r="O16" s="9">
        <v>0.2</v>
      </c>
      <c r="P16" s="5">
        <v>1000</v>
      </c>
      <c r="Q16" s="10">
        <v>210</v>
      </c>
      <c r="R16" s="8" t="s">
        <v>27</v>
      </c>
      <c r="S16" s="8">
        <v>2.6339999999999999</v>
      </c>
      <c r="T16" s="11">
        <v>0.1</v>
      </c>
      <c r="U16" s="11">
        <v>0.121</v>
      </c>
      <c r="V16" s="11">
        <f>U16-T16</f>
        <v>2.0999999999999991E-2</v>
      </c>
      <c r="W16" s="20">
        <f t="shared" si="1"/>
        <v>99.999999999999957</v>
      </c>
    </row>
    <row r="17" spans="1:23" x14ac:dyDescent="0.35">
      <c r="A17" s="13" t="s">
        <v>32</v>
      </c>
      <c r="B17" s="13">
        <v>10</v>
      </c>
      <c r="C17" s="21" t="s">
        <v>33</v>
      </c>
      <c r="D17" s="15">
        <v>44928</v>
      </c>
      <c r="E17" s="15">
        <v>44928</v>
      </c>
      <c r="F17" s="15">
        <v>44928</v>
      </c>
      <c r="G17" s="15" t="s">
        <v>46</v>
      </c>
      <c r="H17" s="22" t="s">
        <v>30</v>
      </c>
      <c r="I17" s="27"/>
      <c r="J17" s="13">
        <v>300</v>
      </c>
      <c r="K17" s="13">
        <v>1</v>
      </c>
      <c r="L17" s="13">
        <v>50</v>
      </c>
      <c r="M17" s="13">
        <v>30</v>
      </c>
      <c r="N17" s="13" t="s">
        <v>26</v>
      </c>
      <c r="O17" s="17">
        <v>0.2</v>
      </c>
      <c r="P17" s="13">
        <v>1000</v>
      </c>
      <c r="Q17" s="23">
        <v>300</v>
      </c>
      <c r="R17" s="14" t="s">
        <v>27</v>
      </c>
      <c r="S17" s="16">
        <v>2.6339999999999999</v>
      </c>
      <c r="T17" s="18">
        <v>0.1</v>
      </c>
      <c r="U17" s="18">
        <v>0.125</v>
      </c>
      <c r="V17" s="18">
        <f>U17-T17</f>
        <v>2.4999999999999994E-2</v>
      </c>
      <c r="W17" s="25">
        <f t="shared" si="1"/>
        <v>83.333333333333314</v>
      </c>
    </row>
    <row r="18" spans="1:23" x14ac:dyDescent="0.35">
      <c r="A18" s="13" t="s">
        <v>32</v>
      </c>
      <c r="B18" s="13">
        <v>10</v>
      </c>
      <c r="C18" s="21" t="s">
        <v>33</v>
      </c>
      <c r="D18" s="15">
        <v>44928</v>
      </c>
      <c r="E18" s="15">
        <v>44928</v>
      </c>
      <c r="F18" s="15">
        <v>44928</v>
      </c>
      <c r="G18" s="15" t="s">
        <v>46</v>
      </c>
      <c r="H18" s="23" t="s">
        <v>28</v>
      </c>
      <c r="I18" s="27"/>
      <c r="J18" s="13">
        <v>300</v>
      </c>
      <c r="K18" s="13">
        <v>1</v>
      </c>
      <c r="L18" s="13">
        <v>50</v>
      </c>
      <c r="M18" s="13">
        <v>30</v>
      </c>
      <c r="N18" s="13" t="s">
        <v>26</v>
      </c>
      <c r="O18" s="17">
        <v>0.2</v>
      </c>
      <c r="P18" s="13">
        <v>1000</v>
      </c>
      <c r="Q18" s="23">
        <v>300</v>
      </c>
      <c r="R18" s="14" t="s">
        <v>27</v>
      </c>
      <c r="S18" s="16">
        <v>2.6379999999999999</v>
      </c>
      <c r="T18" s="18">
        <v>0.10100000000000001</v>
      </c>
      <c r="U18" s="18">
        <v>0.123</v>
      </c>
      <c r="V18" s="18">
        <f>U18-T18</f>
        <v>2.1999999999999992E-2</v>
      </c>
      <c r="W18" s="24">
        <f t="shared" si="1"/>
        <v>73.3333333333333</v>
      </c>
    </row>
    <row r="19" spans="1:23" x14ac:dyDescent="0.35">
      <c r="A19" s="13"/>
      <c r="B19" s="13"/>
      <c r="C19" s="21"/>
      <c r="D19" s="15"/>
      <c r="E19" s="15"/>
      <c r="F19" s="15"/>
      <c r="G19" s="13"/>
      <c r="H19" s="23"/>
      <c r="I19" s="27"/>
      <c r="J19" s="13"/>
      <c r="K19" s="13"/>
      <c r="L19" s="13"/>
      <c r="M19" s="13"/>
      <c r="N19" s="13"/>
      <c r="O19" s="17"/>
      <c r="P19" s="13"/>
      <c r="Q19" s="23"/>
      <c r="R19" s="14"/>
      <c r="T19" s="18"/>
      <c r="U19" s="18"/>
      <c r="V19" s="18"/>
      <c r="W19" s="24"/>
    </row>
    <row r="20" spans="1:23" s="10" customFormat="1" x14ac:dyDescent="0.35">
      <c r="A20" s="10" t="s">
        <v>32</v>
      </c>
      <c r="B20" s="10">
        <v>10</v>
      </c>
      <c r="C20" s="10" t="s">
        <v>34</v>
      </c>
      <c r="D20" s="28">
        <v>44942</v>
      </c>
      <c r="E20" s="28">
        <v>44942</v>
      </c>
      <c r="F20" s="28">
        <v>44942</v>
      </c>
      <c r="G20" s="7" t="s">
        <v>46</v>
      </c>
      <c r="H20" s="10" t="s">
        <v>25</v>
      </c>
      <c r="I20" s="29"/>
      <c r="J20" s="10">
        <v>300</v>
      </c>
      <c r="K20" s="10">
        <v>1</v>
      </c>
      <c r="L20" s="10">
        <v>50</v>
      </c>
      <c r="M20" s="10">
        <v>30</v>
      </c>
      <c r="N20" s="10" t="s">
        <v>26</v>
      </c>
      <c r="O20" s="10">
        <v>0.2</v>
      </c>
      <c r="P20" s="10">
        <v>1000</v>
      </c>
      <c r="Q20" s="10">
        <v>150</v>
      </c>
      <c r="R20" s="10" t="s">
        <v>27</v>
      </c>
      <c r="S20" s="10" t="s">
        <v>35</v>
      </c>
      <c r="T20" s="10">
        <v>9.7000000000000003E-2</v>
      </c>
      <c r="U20" s="10">
        <v>0.113</v>
      </c>
      <c r="V20" s="10">
        <f>U20-T20</f>
        <v>1.6E-2</v>
      </c>
      <c r="W20" s="5">
        <f t="shared" si="1"/>
        <v>106.66666666666667</v>
      </c>
    </row>
    <row r="21" spans="1:23" s="10" customFormat="1" x14ac:dyDescent="0.35">
      <c r="A21" s="10" t="s">
        <v>32</v>
      </c>
      <c r="B21" s="10">
        <v>10</v>
      </c>
      <c r="C21" s="10" t="s">
        <v>34</v>
      </c>
      <c r="D21" s="28">
        <v>44942</v>
      </c>
      <c r="E21" s="28">
        <v>44942</v>
      </c>
      <c r="F21" s="28">
        <v>44942</v>
      </c>
      <c r="G21" s="7" t="s">
        <v>46</v>
      </c>
      <c r="H21" s="10" t="s">
        <v>25</v>
      </c>
      <c r="I21" s="29" t="s">
        <v>36</v>
      </c>
      <c r="Q21" s="10">
        <v>150</v>
      </c>
      <c r="S21" s="10">
        <v>2.5059999999999998</v>
      </c>
      <c r="T21" s="10">
        <v>9.7000000000000003E-2</v>
      </c>
      <c r="U21" s="10">
        <v>0.112</v>
      </c>
      <c r="V21" s="10">
        <f>(U21-T21)</f>
        <v>1.4999999999999999E-2</v>
      </c>
      <c r="W21" s="5">
        <f t="shared" si="1"/>
        <v>100</v>
      </c>
    </row>
    <row r="22" spans="1:23" s="23" customFormat="1" x14ac:dyDescent="0.35">
      <c r="A22" s="23" t="s">
        <v>32</v>
      </c>
      <c r="B22" s="23">
        <v>10</v>
      </c>
      <c r="C22" s="23" t="s">
        <v>34</v>
      </c>
      <c r="D22" s="30">
        <v>44942</v>
      </c>
      <c r="E22" s="30">
        <v>44942</v>
      </c>
      <c r="F22" s="30">
        <v>44942</v>
      </c>
      <c r="G22" s="15" t="s">
        <v>46</v>
      </c>
      <c r="H22" s="22" t="s">
        <v>30</v>
      </c>
      <c r="I22" s="22"/>
      <c r="J22" s="23">
        <v>300</v>
      </c>
      <c r="K22" s="23">
        <v>1</v>
      </c>
      <c r="L22" s="23">
        <v>50</v>
      </c>
      <c r="M22" s="23">
        <v>30</v>
      </c>
      <c r="N22" s="23" t="s">
        <v>26</v>
      </c>
      <c r="O22" s="23">
        <v>0.2</v>
      </c>
      <c r="P22" s="23">
        <v>1000</v>
      </c>
      <c r="Q22" s="23">
        <v>250</v>
      </c>
      <c r="R22" s="14" t="s">
        <v>27</v>
      </c>
      <c r="S22" s="23" t="s">
        <v>35</v>
      </c>
      <c r="T22" s="23">
        <v>9.5000000000000001E-2</v>
      </c>
      <c r="U22" s="23">
        <v>0.113</v>
      </c>
      <c r="V22" s="23">
        <f>(U22-T22)</f>
        <v>1.8000000000000002E-2</v>
      </c>
      <c r="W22" s="13">
        <f t="shared" si="1"/>
        <v>72.000000000000014</v>
      </c>
    </row>
    <row r="23" spans="1:23" s="23" customFormat="1" x14ac:dyDescent="0.35">
      <c r="A23" s="23" t="s">
        <v>32</v>
      </c>
      <c r="B23" s="23">
        <v>10</v>
      </c>
      <c r="C23" s="23" t="s">
        <v>34</v>
      </c>
      <c r="D23" s="30">
        <v>44942</v>
      </c>
      <c r="E23" s="30">
        <v>44942</v>
      </c>
      <c r="F23" s="30">
        <v>44942</v>
      </c>
      <c r="G23" s="15" t="s">
        <v>46</v>
      </c>
      <c r="H23" s="23" t="s">
        <v>28</v>
      </c>
      <c r="I23" s="22"/>
      <c r="J23" s="23">
        <v>300</v>
      </c>
      <c r="K23" s="23">
        <v>1</v>
      </c>
      <c r="L23" s="23">
        <v>50</v>
      </c>
      <c r="M23" s="23">
        <v>30</v>
      </c>
      <c r="N23" s="23" t="s">
        <v>26</v>
      </c>
      <c r="O23" s="23">
        <v>0.2</v>
      </c>
      <c r="P23" s="23">
        <v>1000</v>
      </c>
      <c r="Q23" s="23">
        <v>200</v>
      </c>
      <c r="R23" s="23" t="s">
        <v>27</v>
      </c>
      <c r="S23" s="23" t="s">
        <v>35</v>
      </c>
      <c r="T23" s="23">
        <v>0.1</v>
      </c>
      <c r="U23" s="23">
        <v>0.105</v>
      </c>
      <c r="V23" s="23">
        <f>U23-T23</f>
        <v>4.9999999999999906E-3</v>
      </c>
      <c r="W23" s="13">
        <f t="shared" si="1"/>
        <v>24.999999999999954</v>
      </c>
    </row>
    <row r="24" spans="1:23" s="23" customFormat="1" x14ac:dyDescent="0.35">
      <c r="A24" s="23" t="s">
        <v>32</v>
      </c>
      <c r="B24" s="23">
        <v>10</v>
      </c>
      <c r="C24" s="23" t="s">
        <v>34</v>
      </c>
      <c r="D24" s="30">
        <v>44942</v>
      </c>
      <c r="E24" s="30">
        <v>44944</v>
      </c>
      <c r="F24" s="30">
        <v>44942</v>
      </c>
      <c r="G24" s="15" t="s">
        <v>46</v>
      </c>
      <c r="H24" s="23" t="s">
        <v>28</v>
      </c>
      <c r="I24" s="22" t="s">
        <v>36</v>
      </c>
      <c r="J24" s="23">
        <v>300</v>
      </c>
      <c r="K24" s="23">
        <v>1</v>
      </c>
      <c r="L24" s="23">
        <v>50</v>
      </c>
      <c r="M24" s="23">
        <v>30</v>
      </c>
      <c r="N24" s="23" t="s">
        <v>26</v>
      </c>
      <c r="O24" s="23">
        <v>0.2</v>
      </c>
      <c r="P24" s="23">
        <v>1000</v>
      </c>
      <c r="Q24" s="23">
        <v>300</v>
      </c>
      <c r="R24" s="23" t="s">
        <v>27</v>
      </c>
      <c r="S24" s="23">
        <v>2.5299999999999998</v>
      </c>
      <c r="T24" s="23">
        <v>9.8000000000000004E-2</v>
      </c>
      <c r="U24" s="23">
        <v>0.115</v>
      </c>
      <c r="V24" s="23">
        <f>(U24-T24)</f>
        <v>1.7000000000000001E-2</v>
      </c>
      <c r="W24" s="13">
        <f t="shared" si="1"/>
        <v>56.666666666666671</v>
      </c>
    </row>
    <row r="25" spans="1:23" s="23" customFormat="1" x14ac:dyDescent="0.35">
      <c r="D25" s="30"/>
      <c r="E25" s="30"/>
      <c r="F25" s="30"/>
      <c r="G25" s="15"/>
      <c r="I25" s="22"/>
      <c r="W25" s="13"/>
    </row>
    <row r="26" spans="1:23" s="10" customFormat="1" x14ac:dyDescent="0.35">
      <c r="A26" s="10" t="s">
        <v>32</v>
      </c>
      <c r="B26" s="10">
        <v>10</v>
      </c>
      <c r="C26" s="10" t="s">
        <v>37</v>
      </c>
      <c r="D26" s="28">
        <v>44956</v>
      </c>
      <c r="E26" s="28">
        <v>44956</v>
      </c>
      <c r="F26" s="28">
        <v>44956</v>
      </c>
      <c r="G26" s="7" t="s">
        <v>46</v>
      </c>
      <c r="H26" s="10" t="s">
        <v>25</v>
      </c>
      <c r="J26" s="10">
        <v>300</v>
      </c>
      <c r="K26" s="10">
        <v>1</v>
      </c>
      <c r="L26" s="10">
        <v>50</v>
      </c>
      <c r="M26" s="10">
        <v>30</v>
      </c>
      <c r="N26" s="10" t="s">
        <v>26</v>
      </c>
      <c r="O26" s="10">
        <v>0.2</v>
      </c>
      <c r="P26" s="10">
        <v>1000</v>
      </c>
      <c r="Q26" s="10">
        <v>150</v>
      </c>
      <c r="R26" s="8" t="s">
        <v>27</v>
      </c>
      <c r="S26" s="10" t="s">
        <v>35</v>
      </c>
      <c r="T26" s="10">
        <v>9.7000000000000003E-2</v>
      </c>
      <c r="U26" s="10">
        <v>0.114</v>
      </c>
      <c r="V26" s="10">
        <f t="shared" ref="V26:V38" si="2">U26-T26</f>
        <v>1.7000000000000001E-2</v>
      </c>
      <c r="W26" s="5">
        <f t="shared" si="1"/>
        <v>113.33333333333334</v>
      </c>
    </row>
    <row r="27" spans="1:23" s="23" customFormat="1" x14ac:dyDescent="0.35">
      <c r="A27" s="23" t="s">
        <v>32</v>
      </c>
      <c r="B27" s="23">
        <v>10</v>
      </c>
      <c r="C27" s="23" t="s">
        <v>37</v>
      </c>
      <c r="D27" s="30">
        <v>44956</v>
      </c>
      <c r="E27" s="30">
        <v>44956</v>
      </c>
      <c r="F27" s="30">
        <v>44956</v>
      </c>
      <c r="G27" s="15" t="s">
        <v>46</v>
      </c>
      <c r="H27" s="22" t="s">
        <v>30</v>
      </c>
      <c r="J27" s="23">
        <v>300</v>
      </c>
      <c r="K27" s="23">
        <v>1</v>
      </c>
      <c r="L27" s="23">
        <v>50</v>
      </c>
      <c r="M27" s="23">
        <v>30</v>
      </c>
      <c r="N27" s="23" t="s">
        <v>26</v>
      </c>
      <c r="O27" s="23">
        <v>0.2</v>
      </c>
      <c r="P27" s="23">
        <v>1000</v>
      </c>
      <c r="Q27" s="23">
        <v>300</v>
      </c>
      <c r="R27" s="14" t="s">
        <v>27</v>
      </c>
      <c r="S27" s="23" t="s">
        <v>35</v>
      </c>
      <c r="T27" s="23">
        <v>9.7000000000000003E-2</v>
      </c>
      <c r="U27" s="23">
        <v>0.11700000000000001</v>
      </c>
      <c r="V27" s="23">
        <f t="shared" si="2"/>
        <v>2.0000000000000004E-2</v>
      </c>
      <c r="W27" s="13">
        <f t="shared" si="1"/>
        <v>66.666666666666686</v>
      </c>
    </row>
    <row r="28" spans="1:23" s="23" customFormat="1" x14ac:dyDescent="0.35">
      <c r="A28" s="23" t="s">
        <v>32</v>
      </c>
      <c r="B28" s="23">
        <v>10</v>
      </c>
      <c r="C28" s="23" t="s">
        <v>37</v>
      </c>
      <c r="D28" s="30">
        <v>44956</v>
      </c>
      <c r="E28" s="30">
        <v>44956</v>
      </c>
      <c r="F28" s="30">
        <v>44956</v>
      </c>
      <c r="G28" s="15" t="s">
        <v>46</v>
      </c>
      <c r="H28" s="23" t="s">
        <v>28</v>
      </c>
      <c r="J28" s="23">
        <v>300</v>
      </c>
      <c r="K28" s="23">
        <v>1</v>
      </c>
      <c r="L28" s="23">
        <v>50</v>
      </c>
      <c r="M28" s="23">
        <v>30</v>
      </c>
      <c r="N28" s="23" t="s">
        <v>26</v>
      </c>
      <c r="O28" s="23">
        <v>0.2</v>
      </c>
      <c r="P28" s="23">
        <v>1000</v>
      </c>
      <c r="Q28" s="23">
        <v>300</v>
      </c>
      <c r="R28" s="14" t="s">
        <v>27</v>
      </c>
      <c r="S28" s="23" t="s">
        <v>35</v>
      </c>
      <c r="T28" s="23">
        <v>9.8000000000000004E-2</v>
      </c>
      <c r="U28" s="23">
        <v>0.114</v>
      </c>
      <c r="V28" s="23">
        <f t="shared" si="2"/>
        <v>1.6E-2</v>
      </c>
      <c r="W28" s="13">
        <f t="shared" si="1"/>
        <v>53.333333333333336</v>
      </c>
    </row>
    <row r="29" spans="1:23" s="23" customFormat="1" x14ac:dyDescent="0.35">
      <c r="D29" s="30"/>
      <c r="E29" s="30"/>
      <c r="F29" s="30"/>
      <c r="G29" s="15"/>
      <c r="R29" s="14"/>
      <c r="W29" s="13"/>
    </row>
    <row r="30" spans="1:23" s="10" customFormat="1" ht="29" x14ac:dyDescent="0.35">
      <c r="A30" s="10" t="s">
        <v>32</v>
      </c>
      <c r="B30" s="10">
        <v>10</v>
      </c>
      <c r="C30" s="10" t="s">
        <v>38</v>
      </c>
      <c r="D30" s="28">
        <v>44970</v>
      </c>
      <c r="E30" s="28">
        <v>44970</v>
      </c>
      <c r="F30" s="28">
        <v>44970</v>
      </c>
      <c r="G30" s="7" t="s">
        <v>46</v>
      </c>
      <c r="H30" s="10" t="s">
        <v>25</v>
      </c>
      <c r="I30" s="29" t="s">
        <v>39</v>
      </c>
      <c r="J30" s="10">
        <v>300</v>
      </c>
      <c r="K30" s="10">
        <v>1</v>
      </c>
      <c r="L30" s="10">
        <v>50</v>
      </c>
      <c r="M30" s="10">
        <v>30</v>
      </c>
      <c r="N30" s="10" t="s">
        <v>26</v>
      </c>
      <c r="O30" s="10">
        <v>0.2</v>
      </c>
      <c r="P30" s="10">
        <v>1000</v>
      </c>
      <c r="Q30" s="10">
        <v>150</v>
      </c>
      <c r="R30" s="10" t="s">
        <v>27</v>
      </c>
      <c r="S30" s="10">
        <v>2.5219999999999998</v>
      </c>
      <c r="T30" s="10">
        <v>0.1</v>
      </c>
      <c r="U30" s="10">
        <v>0.13400000000000001</v>
      </c>
      <c r="V30" s="10">
        <f t="shared" si="2"/>
        <v>3.4000000000000002E-2</v>
      </c>
      <c r="W30" s="5">
        <f t="shared" si="1"/>
        <v>226.66666666666669</v>
      </c>
    </row>
    <row r="31" spans="1:23" s="10" customFormat="1" x14ac:dyDescent="0.35">
      <c r="A31" s="10" t="s">
        <v>32</v>
      </c>
      <c r="B31" s="10">
        <v>10</v>
      </c>
      <c r="C31" s="10" t="s">
        <v>38</v>
      </c>
      <c r="D31" s="28">
        <v>44970</v>
      </c>
      <c r="E31" s="28">
        <v>44972</v>
      </c>
      <c r="F31" s="28">
        <v>44970</v>
      </c>
      <c r="G31" s="7" t="s">
        <v>46</v>
      </c>
      <c r="H31" s="10" t="s">
        <v>25</v>
      </c>
      <c r="I31" s="29" t="s">
        <v>36</v>
      </c>
      <c r="Q31" s="10">
        <v>100</v>
      </c>
      <c r="S31" s="10">
        <v>2.5459999999999998</v>
      </c>
      <c r="T31" s="10">
        <v>9.2999999999999999E-2</v>
      </c>
      <c r="U31" s="10">
        <v>0.11899999999999999</v>
      </c>
      <c r="V31" s="10">
        <f t="shared" si="2"/>
        <v>2.5999999999999995E-2</v>
      </c>
      <c r="W31" s="5">
        <f t="shared" si="1"/>
        <v>259.99999999999994</v>
      </c>
    </row>
    <row r="32" spans="1:23" s="23" customFormat="1" x14ac:dyDescent="0.35">
      <c r="A32" s="23" t="s">
        <v>32</v>
      </c>
      <c r="B32" s="23">
        <v>10</v>
      </c>
      <c r="C32" s="23" t="s">
        <v>38</v>
      </c>
      <c r="D32" s="30">
        <v>44970</v>
      </c>
      <c r="E32" s="30">
        <v>44970</v>
      </c>
      <c r="F32" s="30">
        <v>44970</v>
      </c>
      <c r="G32" s="15" t="s">
        <v>46</v>
      </c>
      <c r="H32" s="22" t="s">
        <v>30</v>
      </c>
      <c r="I32" s="22"/>
      <c r="J32" s="23">
        <v>300</v>
      </c>
      <c r="K32" s="23">
        <v>1</v>
      </c>
      <c r="L32" s="23">
        <v>50</v>
      </c>
      <c r="M32" s="23">
        <v>30</v>
      </c>
      <c r="N32" s="23" t="s">
        <v>26</v>
      </c>
      <c r="O32" s="23">
        <v>0.2</v>
      </c>
      <c r="P32" s="23">
        <v>1000</v>
      </c>
      <c r="Q32" s="23">
        <v>220</v>
      </c>
      <c r="R32" s="14" t="s">
        <v>27</v>
      </c>
      <c r="S32" s="23">
        <v>2.5350000000000001</v>
      </c>
      <c r="T32" s="23">
        <v>9.7000000000000003E-2</v>
      </c>
      <c r="U32" s="23">
        <v>0.115</v>
      </c>
      <c r="V32" s="23">
        <f t="shared" si="2"/>
        <v>1.8000000000000002E-2</v>
      </c>
      <c r="W32" s="13">
        <f t="shared" si="1"/>
        <v>81.818181818181827</v>
      </c>
    </row>
    <row r="33" spans="1:23" s="23" customFormat="1" ht="14.5" customHeight="1" x14ac:dyDescent="0.35">
      <c r="A33" s="23" t="s">
        <v>32</v>
      </c>
      <c r="B33" s="23">
        <v>10</v>
      </c>
      <c r="C33" s="23" t="s">
        <v>38</v>
      </c>
      <c r="D33" s="30">
        <v>44970</v>
      </c>
      <c r="E33" s="30">
        <v>44970</v>
      </c>
      <c r="F33" s="30">
        <v>44970</v>
      </c>
      <c r="G33" s="15" t="s">
        <v>46</v>
      </c>
      <c r="H33" s="23" t="s">
        <v>28</v>
      </c>
      <c r="I33" s="22" t="s">
        <v>40</v>
      </c>
      <c r="J33" s="23">
        <v>300</v>
      </c>
      <c r="K33" s="23">
        <v>1</v>
      </c>
      <c r="L33" s="23">
        <v>50</v>
      </c>
      <c r="M33" s="23">
        <v>30</v>
      </c>
      <c r="N33" s="23" t="s">
        <v>26</v>
      </c>
      <c r="O33" s="23">
        <v>0.2</v>
      </c>
      <c r="P33" s="23">
        <v>1000</v>
      </c>
      <c r="Q33" s="23">
        <v>216</v>
      </c>
      <c r="R33" s="23" t="s">
        <v>27</v>
      </c>
      <c r="S33" s="23">
        <v>2.5289999999999999</v>
      </c>
      <c r="T33" s="23">
        <v>9.6000000000000002E-2</v>
      </c>
      <c r="U33" s="23">
        <v>0.11600000000000001</v>
      </c>
      <c r="V33" s="23">
        <f t="shared" si="2"/>
        <v>2.0000000000000004E-2</v>
      </c>
      <c r="W33" s="13">
        <f>((V33+V34)/((Q33+Q34)/1000))*1000</f>
        <v>93.333333333333329</v>
      </c>
    </row>
    <row r="34" spans="1:23" s="23" customFormat="1" x14ac:dyDescent="0.35">
      <c r="D34" s="30"/>
      <c r="E34" s="30"/>
      <c r="F34" s="30"/>
      <c r="G34" s="15"/>
      <c r="I34" s="22"/>
      <c r="Q34" s="23">
        <v>84</v>
      </c>
      <c r="S34" s="23">
        <v>2.5310000000000001</v>
      </c>
      <c r="T34" s="23">
        <v>9.9000000000000005E-2</v>
      </c>
      <c r="U34" s="23">
        <v>0.107</v>
      </c>
      <c r="V34" s="23">
        <f t="shared" si="2"/>
        <v>7.9999999999999932E-3</v>
      </c>
      <c r="W34" s="13"/>
    </row>
    <row r="35" spans="1:23" s="23" customFormat="1" x14ac:dyDescent="0.35">
      <c r="D35" s="30"/>
      <c r="E35" s="30"/>
      <c r="F35" s="30"/>
      <c r="G35" s="15"/>
      <c r="I35" s="22"/>
      <c r="W35" s="13"/>
    </row>
    <row r="36" spans="1:23" s="8" customFormat="1" x14ac:dyDescent="0.35">
      <c r="A36" s="5" t="s">
        <v>32</v>
      </c>
      <c r="B36" s="5">
        <v>10</v>
      </c>
      <c r="C36" s="6" t="s">
        <v>41</v>
      </c>
      <c r="D36" s="7">
        <v>44985</v>
      </c>
      <c r="E36" s="7"/>
      <c r="F36" s="7">
        <v>44984</v>
      </c>
      <c r="G36" s="5" t="s">
        <v>24</v>
      </c>
      <c r="H36" s="10" t="s">
        <v>25</v>
      </c>
      <c r="J36" s="5">
        <v>300</v>
      </c>
      <c r="K36" s="5">
        <v>1</v>
      </c>
      <c r="L36" s="5">
        <v>50</v>
      </c>
      <c r="M36" s="5">
        <v>30</v>
      </c>
      <c r="N36" s="5" t="s">
        <v>26</v>
      </c>
      <c r="O36" s="9">
        <v>0.2</v>
      </c>
      <c r="P36" s="5">
        <v>1000</v>
      </c>
      <c r="Q36" s="10">
        <v>150</v>
      </c>
      <c r="R36" s="8" t="s">
        <v>42</v>
      </c>
      <c r="S36" s="8" t="s">
        <v>35</v>
      </c>
      <c r="T36" s="11">
        <v>0.1</v>
      </c>
      <c r="U36" s="11">
        <v>0.12</v>
      </c>
      <c r="V36" s="11">
        <f t="shared" si="2"/>
        <v>1.999999999999999E-2</v>
      </c>
      <c r="W36" s="20">
        <f t="shared" ref="W36:W42" si="3">(V36/(Q36/1000))*1000</f>
        <v>133.33333333333329</v>
      </c>
    </row>
    <row r="37" spans="1:23" x14ac:dyDescent="0.35">
      <c r="A37" s="16" t="s">
        <v>32</v>
      </c>
      <c r="B37" s="16">
        <v>10</v>
      </c>
      <c r="C37" s="16" t="s">
        <v>41</v>
      </c>
      <c r="D37" s="31">
        <v>44985</v>
      </c>
      <c r="E37" s="31"/>
      <c r="F37" s="31">
        <v>44984</v>
      </c>
      <c r="G37" s="15" t="s">
        <v>24</v>
      </c>
      <c r="H37" s="22" t="s">
        <v>30</v>
      </c>
      <c r="I37" s="16" t="s">
        <v>43</v>
      </c>
      <c r="J37" s="16">
        <v>300</v>
      </c>
      <c r="K37" s="16">
        <v>1</v>
      </c>
      <c r="L37" s="16">
        <v>50</v>
      </c>
      <c r="M37" s="16">
        <v>30</v>
      </c>
      <c r="N37" s="23" t="s">
        <v>26</v>
      </c>
      <c r="O37" s="23">
        <v>0.2</v>
      </c>
      <c r="P37" s="23">
        <v>1000</v>
      </c>
      <c r="Q37" s="23">
        <v>300</v>
      </c>
      <c r="R37" s="23" t="s">
        <v>42</v>
      </c>
      <c r="S37" s="23" t="s">
        <v>35</v>
      </c>
      <c r="T37" s="23">
        <v>9.9000000000000005E-2</v>
      </c>
      <c r="U37" s="23">
        <v>0.104</v>
      </c>
      <c r="V37" s="23">
        <f t="shared" si="2"/>
        <v>4.9999999999999906E-3</v>
      </c>
      <c r="W37" s="13">
        <f t="shared" si="3"/>
        <v>16.666666666666636</v>
      </c>
    </row>
    <row r="38" spans="1:23" x14ac:dyDescent="0.35">
      <c r="A38" s="16" t="s">
        <v>32</v>
      </c>
      <c r="B38" s="16">
        <v>10</v>
      </c>
      <c r="C38" s="16" t="s">
        <v>41</v>
      </c>
      <c r="D38" s="31">
        <v>44985</v>
      </c>
      <c r="E38" s="31"/>
      <c r="F38" s="31">
        <v>44984</v>
      </c>
      <c r="G38" s="15" t="s">
        <v>24</v>
      </c>
      <c r="H38" s="23" t="s">
        <v>28</v>
      </c>
      <c r="J38" s="16">
        <v>300</v>
      </c>
      <c r="K38" s="16">
        <v>1</v>
      </c>
      <c r="L38" s="16">
        <v>50</v>
      </c>
      <c r="M38" s="16">
        <v>30</v>
      </c>
      <c r="N38" s="23" t="s">
        <v>26</v>
      </c>
      <c r="O38" s="23">
        <v>0.2</v>
      </c>
      <c r="P38" s="23">
        <v>1000</v>
      </c>
      <c r="Q38" s="23">
        <v>300</v>
      </c>
      <c r="R38" s="23" t="s">
        <v>42</v>
      </c>
      <c r="S38" s="23" t="s">
        <v>35</v>
      </c>
      <c r="T38" s="23">
        <v>9.8000000000000004E-2</v>
      </c>
      <c r="U38" s="23">
        <v>0.109</v>
      </c>
      <c r="V38" s="23">
        <f t="shared" si="2"/>
        <v>1.0999999999999996E-2</v>
      </c>
      <c r="W38" s="13">
        <f t="shared" si="3"/>
        <v>36.66666666666665</v>
      </c>
    </row>
    <row r="39" spans="1:23" x14ac:dyDescent="0.35">
      <c r="D39" s="31"/>
      <c r="E39" s="31"/>
      <c r="F39" s="31"/>
      <c r="G39" s="15"/>
      <c r="H39" s="23"/>
      <c r="N39" s="23"/>
      <c r="O39" s="23"/>
      <c r="P39" s="23"/>
      <c r="Q39" s="23"/>
      <c r="R39" s="23"/>
      <c r="S39" s="23"/>
      <c r="T39" s="23"/>
      <c r="U39" s="23"/>
      <c r="V39" s="23"/>
      <c r="W39" s="13"/>
    </row>
    <row r="40" spans="1:23" s="10" customFormat="1" x14ac:dyDescent="0.35">
      <c r="A40" s="10" t="s">
        <v>32</v>
      </c>
      <c r="B40" s="10">
        <v>10</v>
      </c>
      <c r="C40" s="10" t="s">
        <v>44</v>
      </c>
      <c r="D40" s="28">
        <v>44998</v>
      </c>
      <c r="E40" s="28">
        <v>44998</v>
      </c>
      <c r="F40" s="28">
        <v>44998</v>
      </c>
      <c r="G40" s="7" t="s">
        <v>24</v>
      </c>
      <c r="H40" s="10" t="s">
        <v>25</v>
      </c>
      <c r="J40" s="10">
        <v>300</v>
      </c>
      <c r="K40" s="10">
        <v>1</v>
      </c>
      <c r="L40" s="10">
        <v>50</v>
      </c>
      <c r="M40" s="10">
        <v>30</v>
      </c>
      <c r="N40" s="10" t="s">
        <v>26</v>
      </c>
      <c r="O40" s="10">
        <v>0.2</v>
      </c>
      <c r="P40" s="10">
        <v>1000</v>
      </c>
      <c r="Q40" s="10">
        <v>150</v>
      </c>
      <c r="R40" s="8" t="s">
        <v>42</v>
      </c>
      <c r="S40" s="10" t="s">
        <v>35</v>
      </c>
      <c r="T40" s="10">
        <v>9.9000000000000005E-2</v>
      </c>
      <c r="U40" s="10">
        <v>0.11600000000000001</v>
      </c>
      <c r="V40" s="10">
        <f>U40-T40</f>
        <v>1.7000000000000001E-2</v>
      </c>
      <c r="W40" s="5">
        <f t="shared" si="3"/>
        <v>113.33333333333334</v>
      </c>
    </row>
    <row r="41" spans="1:23" s="23" customFormat="1" x14ac:dyDescent="0.35">
      <c r="A41" s="23" t="s">
        <v>32</v>
      </c>
      <c r="B41" s="23">
        <v>10</v>
      </c>
      <c r="C41" s="23" t="s">
        <v>44</v>
      </c>
      <c r="D41" s="30">
        <v>44998</v>
      </c>
      <c r="E41" s="30">
        <v>44998</v>
      </c>
      <c r="F41" s="30">
        <v>44998</v>
      </c>
      <c r="G41" s="15" t="s">
        <v>24</v>
      </c>
      <c r="H41" s="22" t="s">
        <v>30</v>
      </c>
      <c r="J41" s="23">
        <v>300</v>
      </c>
      <c r="K41" s="23">
        <v>1</v>
      </c>
      <c r="L41" s="23">
        <v>50</v>
      </c>
      <c r="M41" s="23">
        <v>30</v>
      </c>
      <c r="N41" s="23" t="s">
        <v>26</v>
      </c>
      <c r="O41" s="23">
        <v>0.2</v>
      </c>
      <c r="P41" s="23">
        <v>1000</v>
      </c>
      <c r="Q41" s="23">
        <v>300</v>
      </c>
      <c r="R41" s="14" t="s">
        <v>42</v>
      </c>
      <c r="S41" s="23" t="s">
        <v>35</v>
      </c>
      <c r="T41" s="23">
        <v>9.8000000000000004E-2</v>
      </c>
      <c r="U41" s="23">
        <v>0.107</v>
      </c>
      <c r="V41" s="23">
        <f t="shared" ref="V41:V42" si="4">U41-T41</f>
        <v>8.9999999999999941E-3</v>
      </c>
      <c r="W41" s="13">
        <f t="shared" si="3"/>
        <v>29.999999999999982</v>
      </c>
    </row>
    <row r="42" spans="1:23" s="23" customFormat="1" x14ac:dyDescent="0.35">
      <c r="A42" s="23" t="s">
        <v>32</v>
      </c>
      <c r="B42" s="23">
        <v>10</v>
      </c>
      <c r="C42" s="23" t="s">
        <v>44</v>
      </c>
      <c r="D42" s="30">
        <v>44998</v>
      </c>
      <c r="E42" s="30">
        <v>44998</v>
      </c>
      <c r="F42" s="30">
        <v>44998</v>
      </c>
      <c r="G42" s="15" t="s">
        <v>24</v>
      </c>
      <c r="H42" s="23" t="s">
        <v>28</v>
      </c>
      <c r="J42" s="23">
        <v>300</v>
      </c>
      <c r="K42" s="23">
        <v>1</v>
      </c>
      <c r="L42" s="23">
        <v>50</v>
      </c>
      <c r="M42" s="23">
        <v>30</v>
      </c>
      <c r="N42" s="23" t="s">
        <v>26</v>
      </c>
      <c r="O42" s="23">
        <v>0.2</v>
      </c>
      <c r="P42" s="23">
        <v>1000</v>
      </c>
      <c r="Q42" s="23">
        <v>300</v>
      </c>
      <c r="R42" s="14" t="s">
        <v>42</v>
      </c>
      <c r="S42" s="23" t="s">
        <v>35</v>
      </c>
      <c r="T42" s="23">
        <v>9.8000000000000004E-2</v>
      </c>
      <c r="U42" s="23">
        <v>0.112</v>
      </c>
      <c r="V42" s="23">
        <f t="shared" si="4"/>
        <v>1.3999999999999999E-2</v>
      </c>
      <c r="W42" s="13">
        <f t="shared" si="3"/>
        <v>46.666666666666664</v>
      </c>
    </row>
    <row r="50" ht="15.65" customHeight="1" x14ac:dyDescent="0.3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Birthe Uni</dc:creator>
  <cp:lastModifiedBy>Birthe Stricker</cp:lastModifiedBy>
  <dcterms:created xsi:type="dcterms:W3CDTF">2023-07-24T12:48:06Z</dcterms:created>
  <dcterms:modified xsi:type="dcterms:W3CDTF">2024-08-11T08:02:30Z</dcterms:modified>
</cp:coreProperties>
</file>