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as\OneDrive\Desktop\Luca Skywalker\Threoninaldolasen\Veröffentlichung\Kinetics\JOC\250612\Kommentare_Liese\Submitt\Last_Revision\Last Version\"/>
    </mc:Choice>
  </mc:AlternateContent>
  <bookViews>
    <workbookView xWindow="0" yWindow="0" windowWidth="28800" windowHeight="12210" firstSheet="16" activeTab="26"/>
  </bookViews>
  <sheets>
    <sheet name="140mM_1" sheetId="1" r:id="rId1"/>
    <sheet name="140mM_2" sheetId="2" r:id="rId2"/>
    <sheet name="140mM_3" sheetId="3" r:id="rId3"/>
    <sheet name="120mM_1" sheetId="4" r:id="rId4"/>
    <sheet name="120mM_2" sheetId="5" r:id="rId5"/>
    <sheet name="120mM_3" sheetId="6" r:id="rId6"/>
    <sheet name="100mM_1" sheetId="7" r:id="rId7"/>
    <sheet name="100mM_2" sheetId="8" r:id="rId8"/>
    <sheet name="100mM_3" sheetId="9" r:id="rId9"/>
    <sheet name="90mM_1" sheetId="11" r:id="rId10"/>
    <sheet name="90mM_2" sheetId="12" r:id="rId11"/>
    <sheet name="90mM_3" sheetId="13" r:id="rId12"/>
    <sheet name="70mM_1" sheetId="14" r:id="rId13"/>
    <sheet name="70mM_2" sheetId="15" r:id="rId14"/>
    <sheet name="70mM_3" sheetId="16" r:id="rId15"/>
    <sheet name="50mM_1" sheetId="17" r:id="rId16"/>
    <sheet name="50mM_2" sheetId="18" r:id="rId17"/>
    <sheet name="50mM_3" sheetId="19" r:id="rId18"/>
    <sheet name="30mM_1" sheetId="20" r:id="rId19"/>
    <sheet name="30mM_2" sheetId="21" r:id="rId20"/>
    <sheet name="30mM_3" sheetId="22" r:id="rId21"/>
    <sheet name="10mM_1" sheetId="24" r:id="rId22"/>
    <sheet name="10mM_2" sheetId="26" r:id="rId23"/>
    <sheet name="10mM_3" sheetId="25" r:id="rId24"/>
    <sheet name="0mM_1" sheetId="28" r:id="rId25"/>
    <sheet name="0mM_2" sheetId="31" r:id="rId26"/>
    <sheet name="0mM_3" sheetId="29" r:id="rId27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2" l="1"/>
  <c r="E2" i="12"/>
  <c r="F2" i="12"/>
  <c r="D3" i="12"/>
  <c r="E3" i="12"/>
  <c r="F3" i="12"/>
  <c r="D4" i="12"/>
  <c r="E4" i="12"/>
  <c r="F4" i="12"/>
  <c r="D5" i="12"/>
  <c r="E5" i="12"/>
  <c r="F5" i="12"/>
  <c r="D6" i="12"/>
  <c r="E6" i="12"/>
  <c r="F6" i="12"/>
  <c r="B8" i="1"/>
  <c r="E8" i="1"/>
  <c r="F8" i="1"/>
  <c r="G8" i="1"/>
  <c r="H8" i="1" s="1"/>
  <c r="B9" i="1"/>
  <c r="E9" i="1"/>
  <c r="F9" i="1"/>
  <c r="G9" i="1"/>
  <c r="H9" i="1"/>
  <c r="B10" i="1"/>
  <c r="E10" i="1"/>
  <c r="F10" i="1"/>
  <c r="G10" i="1"/>
  <c r="H10" i="1" s="1"/>
  <c r="B11" i="1"/>
  <c r="E11" i="1"/>
  <c r="F11" i="1"/>
  <c r="G11" i="1"/>
  <c r="H11" i="1"/>
  <c r="B12" i="1"/>
  <c r="E12" i="1"/>
  <c r="F12" i="1"/>
  <c r="G12" i="1"/>
  <c r="H12" i="1" s="1"/>
  <c r="B13" i="1"/>
  <c r="E13" i="1"/>
  <c r="F13" i="1"/>
  <c r="G13" i="1"/>
  <c r="H13" i="1" s="1"/>
  <c r="B2" i="1" l="1"/>
  <c r="B3" i="1"/>
  <c r="B4" i="1"/>
  <c r="B5" i="1"/>
  <c r="B6" i="1"/>
  <c r="B7" i="1"/>
  <c r="F9" i="29" l="1"/>
  <c r="E9" i="29"/>
  <c r="D9" i="29"/>
  <c r="F8" i="29"/>
  <c r="E8" i="29"/>
  <c r="D8" i="29"/>
  <c r="F7" i="29"/>
  <c r="E7" i="29"/>
  <c r="D7" i="29"/>
  <c r="F6" i="29"/>
  <c r="E6" i="29"/>
  <c r="D6" i="29"/>
  <c r="F5" i="29"/>
  <c r="E5" i="29"/>
  <c r="D5" i="29"/>
  <c r="F4" i="29"/>
  <c r="E4" i="29"/>
  <c r="D4" i="29"/>
  <c r="F3" i="29"/>
  <c r="G9" i="29" s="1"/>
  <c r="E3" i="29"/>
  <c r="D3" i="29"/>
  <c r="F2" i="29"/>
  <c r="E2" i="29"/>
  <c r="D2" i="29"/>
  <c r="F8" i="31"/>
  <c r="E8" i="31"/>
  <c r="D8" i="31"/>
  <c r="F7" i="31"/>
  <c r="E7" i="31"/>
  <c r="D7" i="31"/>
  <c r="F6" i="31"/>
  <c r="E6" i="31"/>
  <c r="D6" i="31"/>
  <c r="F5" i="31"/>
  <c r="E5" i="31"/>
  <c r="D5" i="31"/>
  <c r="F4" i="31"/>
  <c r="E4" i="31"/>
  <c r="D4" i="31"/>
  <c r="F3" i="31"/>
  <c r="E3" i="31"/>
  <c r="D3" i="31"/>
  <c r="F2" i="31"/>
  <c r="E2" i="31"/>
  <c r="D2" i="31"/>
  <c r="F4" i="28"/>
  <c r="F5" i="28"/>
  <c r="F6" i="28"/>
  <c r="F7" i="28"/>
  <c r="F8" i="28"/>
  <c r="F9" i="28"/>
  <c r="F3" i="28"/>
  <c r="F2" i="28"/>
  <c r="E9" i="28"/>
  <c r="D9" i="28"/>
  <c r="E8" i="28"/>
  <c r="D8" i="28"/>
  <c r="E7" i="28"/>
  <c r="D7" i="28"/>
  <c r="E6" i="28"/>
  <c r="D6" i="28"/>
  <c r="E5" i="28"/>
  <c r="D5" i="28"/>
  <c r="E4" i="28"/>
  <c r="D4" i="28"/>
  <c r="E3" i="28"/>
  <c r="D3" i="28"/>
  <c r="E2" i="28"/>
  <c r="D2" i="28"/>
  <c r="F6" i="25"/>
  <c r="E6" i="25"/>
  <c r="D6" i="25"/>
  <c r="F5" i="25"/>
  <c r="E5" i="25"/>
  <c r="D5" i="25"/>
  <c r="F4" i="25"/>
  <c r="E4" i="25"/>
  <c r="D4" i="25"/>
  <c r="F3" i="25"/>
  <c r="E3" i="25"/>
  <c r="D3" i="25"/>
  <c r="F2" i="25"/>
  <c r="E2" i="25"/>
  <c r="D2" i="25"/>
  <c r="F6" i="26"/>
  <c r="E6" i="26"/>
  <c r="D6" i="26"/>
  <c r="F5" i="26"/>
  <c r="E5" i="26"/>
  <c r="D5" i="26"/>
  <c r="F4" i="26"/>
  <c r="E4" i="26"/>
  <c r="D4" i="26"/>
  <c r="F3" i="26"/>
  <c r="E3" i="26"/>
  <c r="D3" i="26"/>
  <c r="F2" i="26"/>
  <c r="E2" i="26"/>
  <c r="D2" i="26"/>
  <c r="F4" i="24"/>
  <c r="F5" i="24"/>
  <c r="F3" i="24"/>
  <c r="F2" i="24"/>
  <c r="E5" i="24"/>
  <c r="D5" i="24"/>
  <c r="E4" i="24"/>
  <c r="D4" i="24"/>
  <c r="E3" i="24"/>
  <c r="D3" i="24"/>
  <c r="E2" i="24"/>
  <c r="D2" i="24"/>
  <c r="F6" i="22"/>
  <c r="E6" i="22"/>
  <c r="D6" i="22"/>
  <c r="F5" i="22"/>
  <c r="E5" i="22"/>
  <c r="D5" i="22"/>
  <c r="F4" i="22"/>
  <c r="E4" i="22"/>
  <c r="D4" i="22"/>
  <c r="F3" i="22"/>
  <c r="E3" i="22"/>
  <c r="D3" i="22"/>
  <c r="F2" i="22"/>
  <c r="E2" i="22"/>
  <c r="D2" i="22"/>
  <c r="F5" i="21"/>
  <c r="E5" i="21"/>
  <c r="D5" i="21"/>
  <c r="F4" i="21"/>
  <c r="E4" i="21"/>
  <c r="D4" i="21"/>
  <c r="F3" i="21"/>
  <c r="E3" i="21"/>
  <c r="D3" i="21"/>
  <c r="F2" i="21"/>
  <c r="E2" i="21"/>
  <c r="D2" i="21"/>
  <c r="F4" i="20"/>
  <c r="F5" i="20"/>
  <c r="F6" i="20"/>
  <c r="F3" i="20"/>
  <c r="F2" i="20"/>
  <c r="E6" i="20"/>
  <c r="D6" i="20"/>
  <c r="E5" i="20"/>
  <c r="D5" i="20"/>
  <c r="E4" i="20"/>
  <c r="D4" i="20"/>
  <c r="E3" i="20"/>
  <c r="D3" i="20"/>
  <c r="E2" i="20"/>
  <c r="D2" i="20"/>
  <c r="F5" i="19"/>
  <c r="E5" i="19"/>
  <c r="D5" i="19"/>
  <c r="F4" i="19"/>
  <c r="E4" i="19"/>
  <c r="D4" i="19"/>
  <c r="F3" i="19"/>
  <c r="E3" i="19"/>
  <c r="D3" i="19"/>
  <c r="F2" i="19"/>
  <c r="E2" i="19"/>
  <c r="D2" i="19"/>
  <c r="F5" i="18"/>
  <c r="E5" i="18"/>
  <c r="D5" i="18"/>
  <c r="F4" i="18"/>
  <c r="E4" i="18"/>
  <c r="D4" i="18"/>
  <c r="F3" i="18"/>
  <c r="E3" i="18"/>
  <c r="D3" i="18"/>
  <c r="F2" i="18"/>
  <c r="E2" i="18"/>
  <c r="D2" i="18"/>
  <c r="G4" i="17"/>
  <c r="G5" i="17"/>
  <c r="G6" i="17"/>
  <c r="G3" i="17"/>
  <c r="G2" i="17"/>
  <c r="F6" i="17"/>
  <c r="E6" i="17"/>
  <c r="F5" i="17"/>
  <c r="E5" i="17"/>
  <c r="F4" i="17"/>
  <c r="E4" i="17"/>
  <c r="F3" i="17"/>
  <c r="E3" i="17"/>
  <c r="F2" i="17"/>
  <c r="E2" i="17"/>
  <c r="F6" i="16"/>
  <c r="E6" i="16"/>
  <c r="D6" i="16"/>
  <c r="F5" i="16"/>
  <c r="E5" i="16"/>
  <c r="D5" i="16"/>
  <c r="F4" i="16"/>
  <c r="E4" i="16"/>
  <c r="D4" i="16"/>
  <c r="F3" i="16"/>
  <c r="E3" i="16"/>
  <c r="D3" i="16"/>
  <c r="F2" i="16"/>
  <c r="E2" i="16"/>
  <c r="D2" i="16"/>
  <c r="F6" i="15"/>
  <c r="E6" i="15"/>
  <c r="D6" i="15"/>
  <c r="F5" i="15"/>
  <c r="E5" i="15"/>
  <c r="D5" i="15"/>
  <c r="F4" i="15"/>
  <c r="E4" i="15"/>
  <c r="D4" i="15"/>
  <c r="F3" i="15"/>
  <c r="E3" i="15"/>
  <c r="D3" i="15"/>
  <c r="F2" i="15"/>
  <c r="E2" i="15"/>
  <c r="D2" i="15"/>
  <c r="G4" i="14"/>
  <c r="G5" i="14"/>
  <c r="G6" i="14"/>
  <c r="G3" i="14"/>
  <c r="G2" i="14"/>
  <c r="F6" i="14"/>
  <c r="E6" i="14"/>
  <c r="F5" i="14"/>
  <c r="E5" i="14"/>
  <c r="F4" i="14"/>
  <c r="E4" i="14"/>
  <c r="F3" i="14"/>
  <c r="E3" i="14"/>
  <c r="F2" i="14"/>
  <c r="E2" i="14"/>
  <c r="F6" i="13"/>
  <c r="E6" i="13"/>
  <c r="D6" i="13"/>
  <c r="F5" i="13"/>
  <c r="E5" i="13"/>
  <c r="D5" i="13"/>
  <c r="F4" i="13"/>
  <c r="E4" i="13"/>
  <c r="D4" i="13"/>
  <c r="F3" i="13"/>
  <c r="G4" i="13" s="1"/>
  <c r="E3" i="13"/>
  <c r="D3" i="13"/>
  <c r="F2" i="13"/>
  <c r="E2" i="13"/>
  <c r="D2" i="13"/>
  <c r="G4" i="12"/>
  <c r="G3" i="12"/>
  <c r="F4" i="11"/>
  <c r="F5" i="11"/>
  <c r="F6" i="11"/>
  <c r="F3" i="11"/>
  <c r="F2" i="11"/>
  <c r="E6" i="11"/>
  <c r="D6" i="11"/>
  <c r="E5" i="11"/>
  <c r="D5" i="11"/>
  <c r="E4" i="11"/>
  <c r="D4" i="11"/>
  <c r="E3" i="11"/>
  <c r="D3" i="11"/>
  <c r="E2" i="11"/>
  <c r="D2" i="11"/>
  <c r="F12" i="9"/>
  <c r="E12" i="9"/>
  <c r="D12" i="9"/>
  <c r="F11" i="9"/>
  <c r="E11" i="9"/>
  <c r="D11" i="9"/>
  <c r="F10" i="9"/>
  <c r="E10" i="9"/>
  <c r="D10" i="9"/>
  <c r="G9" i="9"/>
  <c r="F9" i="9"/>
  <c r="E9" i="9"/>
  <c r="D9" i="9"/>
  <c r="F8" i="9"/>
  <c r="E8" i="9"/>
  <c r="D8" i="9"/>
  <c r="F7" i="9"/>
  <c r="E7" i="9"/>
  <c r="D7" i="9"/>
  <c r="G6" i="9"/>
  <c r="F6" i="9"/>
  <c r="E6" i="9"/>
  <c r="D6" i="9"/>
  <c r="F5" i="9"/>
  <c r="E5" i="9"/>
  <c r="D5" i="9"/>
  <c r="F4" i="9"/>
  <c r="E4" i="9"/>
  <c r="D4" i="9"/>
  <c r="F3" i="9"/>
  <c r="G12" i="9" s="1"/>
  <c r="E3" i="9"/>
  <c r="D3" i="9"/>
  <c r="F2" i="9"/>
  <c r="E2" i="9"/>
  <c r="D2" i="9"/>
  <c r="G6" i="8"/>
  <c r="F6" i="8"/>
  <c r="E6" i="8"/>
  <c r="G5" i="8"/>
  <c r="F5" i="8"/>
  <c r="E5" i="8"/>
  <c r="G4" i="8"/>
  <c r="H4" i="8" s="1"/>
  <c r="F4" i="8"/>
  <c r="E4" i="8"/>
  <c r="G3" i="8"/>
  <c r="F3" i="8"/>
  <c r="E3" i="8"/>
  <c r="G2" i="8"/>
  <c r="F2" i="8"/>
  <c r="E2" i="8"/>
  <c r="G4" i="7"/>
  <c r="G5" i="7"/>
  <c r="G6" i="7"/>
  <c r="G2" i="7"/>
  <c r="G3" i="7"/>
  <c r="F6" i="7"/>
  <c r="E6" i="7"/>
  <c r="F5" i="7"/>
  <c r="E5" i="7"/>
  <c r="F4" i="7"/>
  <c r="E4" i="7"/>
  <c r="F3" i="7"/>
  <c r="E3" i="7"/>
  <c r="F2" i="7"/>
  <c r="E2" i="7"/>
  <c r="G5" i="6"/>
  <c r="F5" i="6"/>
  <c r="E5" i="6"/>
  <c r="G4" i="6"/>
  <c r="F4" i="6"/>
  <c r="E4" i="6"/>
  <c r="G3" i="6"/>
  <c r="F3" i="6"/>
  <c r="E3" i="6"/>
  <c r="G2" i="6"/>
  <c r="F2" i="6"/>
  <c r="E2" i="6"/>
  <c r="G11" i="5"/>
  <c r="F11" i="5"/>
  <c r="E11" i="5"/>
  <c r="G10" i="5"/>
  <c r="H10" i="5" s="1"/>
  <c r="F10" i="5"/>
  <c r="E10" i="5"/>
  <c r="G9" i="5"/>
  <c r="F9" i="5"/>
  <c r="E9" i="5"/>
  <c r="G8" i="5"/>
  <c r="H8" i="5" s="1"/>
  <c r="F8" i="5"/>
  <c r="E8" i="5"/>
  <c r="G7" i="5"/>
  <c r="H7" i="5" s="1"/>
  <c r="F7" i="5"/>
  <c r="E7" i="5"/>
  <c r="G6" i="5"/>
  <c r="F6" i="5"/>
  <c r="E6" i="5"/>
  <c r="G5" i="5"/>
  <c r="H5" i="5" s="1"/>
  <c r="F5" i="5"/>
  <c r="E5" i="5"/>
  <c r="G4" i="5"/>
  <c r="H4" i="5" s="1"/>
  <c r="F4" i="5"/>
  <c r="E4" i="5"/>
  <c r="G3" i="5"/>
  <c r="F3" i="5"/>
  <c r="E3" i="5"/>
  <c r="G2" i="5"/>
  <c r="F2" i="5"/>
  <c r="E2" i="5"/>
  <c r="G4" i="4"/>
  <c r="G5" i="4"/>
  <c r="G6" i="4"/>
  <c r="G7" i="4"/>
  <c r="G8" i="4"/>
  <c r="G9" i="4"/>
  <c r="G10" i="4"/>
  <c r="G11" i="4"/>
  <c r="G12" i="4"/>
  <c r="G13" i="4"/>
  <c r="G3" i="4"/>
  <c r="H11" i="4" s="1"/>
  <c r="G2" i="4"/>
  <c r="E4" i="4"/>
  <c r="F12" i="4"/>
  <c r="F13" i="4"/>
  <c r="E12" i="4"/>
  <c r="E13" i="4"/>
  <c r="F11" i="4"/>
  <c r="E11" i="4"/>
  <c r="F10" i="4"/>
  <c r="E10" i="4"/>
  <c r="F9" i="4"/>
  <c r="E9" i="4"/>
  <c r="F8" i="4"/>
  <c r="E8" i="4"/>
  <c r="F7" i="4"/>
  <c r="E7" i="4"/>
  <c r="F6" i="4"/>
  <c r="E6" i="4"/>
  <c r="F5" i="4"/>
  <c r="E5" i="4"/>
  <c r="F4" i="4"/>
  <c r="F3" i="4"/>
  <c r="E3" i="4"/>
  <c r="F2" i="4"/>
  <c r="E2" i="4"/>
  <c r="G11" i="3"/>
  <c r="F11" i="3"/>
  <c r="E11" i="3"/>
  <c r="H10" i="3"/>
  <c r="G10" i="3"/>
  <c r="F10" i="3"/>
  <c r="E10" i="3"/>
  <c r="G9" i="3"/>
  <c r="F9" i="3"/>
  <c r="E9" i="3"/>
  <c r="G8" i="3"/>
  <c r="F8" i="3"/>
  <c r="E8" i="3"/>
  <c r="H7" i="3"/>
  <c r="G7" i="3"/>
  <c r="F7" i="3"/>
  <c r="E7" i="3"/>
  <c r="G6" i="3"/>
  <c r="F6" i="3"/>
  <c r="E6" i="3"/>
  <c r="G5" i="3"/>
  <c r="F5" i="3"/>
  <c r="E5" i="3"/>
  <c r="H4" i="3"/>
  <c r="G4" i="3"/>
  <c r="F4" i="3"/>
  <c r="E4" i="3"/>
  <c r="G3" i="3"/>
  <c r="F3" i="3"/>
  <c r="E3" i="3"/>
  <c r="G2" i="3"/>
  <c r="F2" i="3"/>
  <c r="E2" i="3"/>
  <c r="F3" i="2"/>
  <c r="G9" i="2" s="1"/>
  <c r="D2" i="2"/>
  <c r="F13" i="2"/>
  <c r="E13" i="2"/>
  <c r="D13" i="2"/>
  <c r="F12" i="2"/>
  <c r="E12" i="2"/>
  <c r="D12" i="2"/>
  <c r="F11" i="2"/>
  <c r="E11" i="2"/>
  <c r="D11" i="2"/>
  <c r="F10" i="2"/>
  <c r="G10" i="2" s="1"/>
  <c r="E10" i="2"/>
  <c r="D10" i="2"/>
  <c r="F9" i="2"/>
  <c r="E9" i="2"/>
  <c r="D9" i="2"/>
  <c r="F8" i="2"/>
  <c r="E8" i="2"/>
  <c r="D8" i="2"/>
  <c r="F7" i="2"/>
  <c r="E7" i="2"/>
  <c r="D7" i="2"/>
  <c r="G6" i="2"/>
  <c r="F6" i="2"/>
  <c r="E6" i="2"/>
  <c r="D6" i="2"/>
  <c r="F5" i="2"/>
  <c r="E5" i="2"/>
  <c r="D5" i="2"/>
  <c r="F4" i="2"/>
  <c r="E4" i="2"/>
  <c r="D4" i="2"/>
  <c r="E3" i="2"/>
  <c r="D3" i="2"/>
  <c r="F2" i="2"/>
  <c r="E2" i="2"/>
  <c r="G3" i="1"/>
  <c r="F4" i="1"/>
  <c r="F3" i="1"/>
  <c r="G2" i="1"/>
  <c r="G4" i="1"/>
  <c r="H4" i="1" s="1"/>
  <c r="G5" i="1"/>
  <c r="G6" i="1"/>
  <c r="G7" i="1"/>
  <c r="F5" i="1"/>
  <c r="F6" i="1"/>
  <c r="F7" i="1"/>
  <c r="F2" i="1"/>
  <c r="E3" i="1"/>
  <c r="E4" i="1"/>
  <c r="E5" i="1"/>
  <c r="E6" i="1"/>
  <c r="E7" i="1"/>
  <c r="E2" i="1"/>
  <c r="G3" i="25" l="1"/>
  <c r="G4" i="25"/>
  <c r="G5" i="25"/>
  <c r="G4" i="26"/>
  <c r="G5" i="26"/>
  <c r="G4" i="18"/>
  <c r="G4" i="16"/>
  <c r="G5" i="12"/>
  <c r="G10" i="9"/>
  <c r="G3" i="9"/>
  <c r="G7" i="9"/>
  <c r="G11" i="9"/>
  <c r="G4" i="9"/>
  <c r="G8" i="9"/>
  <c r="G5" i="9"/>
  <c r="G3" i="2"/>
  <c r="G4" i="2"/>
  <c r="G8" i="2"/>
  <c r="G11" i="2"/>
  <c r="G12" i="2"/>
  <c r="G5" i="2"/>
  <c r="G7" i="2"/>
  <c r="G13" i="2"/>
  <c r="H5" i="1"/>
  <c r="H7" i="1"/>
  <c r="H6" i="1"/>
  <c r="H3" i="1"/>
  <c r="G4" i="29"/>
  <c r="G7" i="29"/>
  <c r="G5" i="29"/>
  <c r="G8" i="29"/>
  <c r="G3" i="29"/>
  <c r="G6" i="29"/>
  <c r="G4" i="31"/>
  <c r="G7" i="31"/>
  <c r="G5" i="31"/>
  <c r="G8" i="31"/>
  <c r="G3" i="31"/>
  <c r="G6" i="31"/>
  <c r="G8" i="28"/>
  <c r="G5" i="28"/>
  <c r="G3" i="28"/>
  <c r="G6" i="28"/>
  <c r="G9" i="28"/>
  <c r="G4" i="28"/>
  <c r="G7" i="28"/>
  <c r="G6" i="25"/>
  <c r="G3" i="26"/>
  <c r="G6" i="26"/>
  <c r="G4" i="24"/>
  <c r="G5" i="24"/>
  <c r="G3" i="24"/>
  <c r="G4" i="22"/>
  <c r="G5" i="22"/>
  <c r="G3" i="22"/>
  <c r="G6" i="22"/>
  <c r="G4" i="21"/>
  <c r="G5" i="21"/>
  <c r="G3" i="21"/>
  <c r="G4" i="20"/>
  <c r="G5" i="20"/>
  <c r="G3" i="20"/>
  <c r="G6" i="20"/>
  <c r="G3" i="19"/>
  <c r="G4" i="19"/>
  <c r="G5" i="19"/>
  <c r="G5" i="18"/>
  <c r="G3" i="18"/>
  <c r="H5" i="17"/>
  <c r="H4" i="17"/>
  <c r="H3" i="17"/>
  <c r="H6" i="17"/>
  <c r="G3" i="16"/>
  <c r="G6" i="16"/>
  <c r="G5" i="16"/>
  <c r="G3" i="15"/>
  <c r="G6" i="15"/>
  <c r="G4" i="15"/>
  <c r="G5" i="15"/>
  <c r="H3" i="14"/>
  <c r="H6" i="14"/>
  <c r="H4" i="14"/>
  <c r="H5" i="14"/>
  <c r="G5" i="13"/>
  <c r="G3" i="13"/>
  <c r="G6" i="13"/>
  <c r="G6" i="12"/>
  <c r="G4" i="11"/>
  <c r="G5" i="11"/>
  <c r="G3" i="11"/>
  <c r="G6" i="11"/>
  <c r="H5" i="8"/>
  <c r="H3" i="8"/>
  <c r="H6" i="8"/>
  <c r="H4" i="7"/>
  <c r="H3" i="7"/>
  <c r="H6" i="7"/>
  <c r="H5" i="7"/>
  <c r="H5" i="6"/>
  <c r="H3" i="6"/>
  <c r="H4" i="6"/>
  <c r="H11" i="5"/>
  <c r="H3" i="5"/>
  <c r="H6" i="5"/>
  <c r="H9" i="5"/>
  <c r="H12" i="4"/>
  <c r="H3" i="4"/>
  <c r="H4" i="4"/>
  <c r="H6" i="4"/>
  <c r="H9" i="4"/>
  <c r="H13" i="4"/>
  <c r="H10" i="4"/>
  <c r="H7" i="4"/>
  <c r="H5" i="4"/>
  <c r="H8" i="4"/>
  <c r="H5" i="3"/>
  <c r="H8" i="3"/>
  <c r="H11" i="3"/>
  <c r="H3" i="3"/>
  <c r="H6" i="3"/>
  <c r="H9" i="3"/>
</calcChain>
</file>

<file path=xl/sharedStrings.xml><?xml version="1.0" encoding="utf-8"?>
<sst xmlns="http://schemas.openxmlformats.org/spreadsheetml/2006/main" count="252" uniqueCount="9">
  <si>
    <t>Sample</t>
  </si>
  <si>
    <t>AREAAromaticErythro</t>
  </si>
  <si>
    <t>AREAAromaticThreo</t>
  </si>
  <si>
    <t>spectrum.1d#1</t>
  </si>
  <si>
    <t>Selek Threo</t>
  </si>
  <si>
    <t>Selek Erythro</t>
  </si>
  <si>
    <t>Konz Threo [mM]</t>
  </si>
  <si>
    <t>Time [s]</t>
  </si>
  <si>
    <t>Erythro + BA + Glycine conc.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</si>
</sst>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4160848643919512"/>
                  <c:y val="-0.203691309419655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'140mM_1'!$A$3:$A$13</c:f>
              <c:numCache>
                <c:formatCode>0.000</c:formatCode>
                <c:ptCount val="11"/>
                <c:pt idx="0">
                  <c:v>60.069000000000003</c:v>
                </c:pt>
                <c:pt idx="1">
                  <c:v>120.033</c:v>
                </c:pt>
                <c:pt idx="2">
                  <c:v>180.017</c:v>
                </c:pt>
                <c:pt idx="3">
                  <c:v>240.03100000000001</c:v>
                </c:pt>
                <c:pt idx="4">
                  <c:v>300.11299487299999</c:v>
                </c:pt>
                <c:pt idx="5">
                  <c:v>360.03800000000001</c:v>
                </c:pt>
                <c:pt idx="6">
                  <c:v>420.05599999999998</c:v>
                </c:pt>
                <c:pt idx="7">
                  <c:v>480.01600000000002</c:v>
                </c:pt>
                <c:pt idx="8">
                  <c:v>540.01900000000001</c:v>
                </c:pt>
                <c:pt idx="9">
                  <c:v>600.01599999999996</c:v>
                </c:pt>
                <c:pt idx="10">
                  <c:v>660.024</c:v>
                </c:pt>
              </c:numCache>
            </c:numRef>
          </c:xVal>
          <c:yVal>
            <c:numRef>
              <c:f>'140mM_1'!$H$3:$H$9</c:f>
              <c:numCache>
                <c:formatCode>General</c:formatCode>
                <c:ptCount val="7"/>
                <c:pt idx="0">
                  <c:v>0</c:v>
                </c:pt>
                <c:pt idx="1">
                  <c:v>5.3939820856136862</c:v>
                </c:pt>
                <c:pt idx="2">
                  <c:v>11.534804632057416</c:v>
                </c:pt>
                <c:pt idx="3">
                  <c:v>18.096066612798595</c:v>
                </c:pt>
                <c:pt idx="4">
                  <c:v>25.209369939861531</c:v>
                </c:pt>
                <c:pt idx="5">
                  <c:v>30.255962896709491</c:v>
                </c:pt>
                <c:pt idx="6">
                  <c:v>34.321605253505624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6D-4F98-B13E-38C519ADA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5805263"/>
        <c:axId val="1035807759"/>
      </c:scatterChart>
      <c:valAx>
        <c:axId val="1035805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5807759"/>
        <c:crosses val="autoZero"/>
        <c:crossBetween val="midCat"/>
      </c:valAx>
      <c:valAx>
        <c:axId val="10358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58052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716738845144357"/>
                  <c:y val="0.8009259259259259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de-DE" baseline="0"/>
                      <a:t>y = 0.0918x - 5.392</a:t>
                    </a:r>
                    <a:br>
                      <a:rPr lang="de-DE" baseline="0"/>
                    </a:br>
                    <a:endParaRPr lang="de-DE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'100mM_3'!$A$3:$A$12</c:f>
              <c:numCache>
                <c:formatCode>General</c:formatCode>
                <c:ptCount val="10"/>
                <c:pt idx="0">
                  <c:v>60.02</c:v>
                </c:pt>
                <c:pt idx="1">
                  <c:v>120.032</c:v>
                </c:pt>
                <c:pt idx="2">
                  <c:v>180.018</c:v>
                </c:pt>
                <c:pt idx="3">
                  <c:v>240.01300000000001</c:v>
                </c:pt>
                <c:pt idx="4">
                  <c:v>299.99900000000002</c:v>
                </c:pt>
                <c:pt idx="5">
                  <c:v>360.012</c:v>
                </c:pt>
                <c:pt idx="6">
                  <c:v>420.024</c:v>
                </c:pt>
                <c:pt idx="7">
                  <c:v>479.99700000000001</c:v>
                </c:pt>
                <c:pt idx="8">
                  <c:v>540.00400000000002</c:v>
                </c:pt>
                <c:pt idx="9">
                  <c:v>599.99699999999996</c:v>
                </c:pt>
              </c:numCache>
            </c:numRef>
          </c:xVal>
          <c:yVal>
            <c:numRef>
              <c:f>'100mM_3'!$G$3:$G$7</c:f>
              <c:numCache>
                <c:formatCode>General</c:formatCode>
                <c:ptCount val="5"/>
                <c:pt idx="0">
                  <c:v>0</c:v>
                </c:pt>
                <c:pt idx="1">
                  <c:v>5.984236273466891</c:v>
                </c:pt>
                <c:pt idx="2">
                  <c:v>10.821104873374225</c:v>
                </c:pt>
                <c:pt idx="3">
                  <c:v>16.659623600322035</c:v>
                </c:pt>
                <c:pt idx="4">
                  <c:v>22.198044207466978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B7-4601-AAE8-0C5EA471A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7896767"/>
        <c:axId val="1037899263"/>
      </c:scatterChart>
      <c:valAx>
        <c:axId val="1037896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7899263"/>
        <c:crosses val="autoZero"/>
        <c:crossBetween val="midCat"/>
      </c:valAx>
      <c:valAx>
        <c:axId val="103789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78967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91544181977253"/>
                  <c:y val="0.7730978419364246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0.1399x - 7.1295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'90mM_1'!$A$3:$A$6</c:f>
              <c:numCache>
                <c:formatCode>General</c:formatCode>
                <c:ptCount val="4"/>
                <c:pt idx="0">
                  <c:v>60.052999999999997</c:v>
                </c:pt>
                <c:pt idx="1">
                  <c:v>119.995</c:v>
                </c:pt>
                <c:pt idx="2">
                  <c:v>180.00800000000001</c:v>
                </c:pt>
                <c:pt idx="3">
                  <c:v>240.023</c:v>
                </c:pt>
              </c:numCache>
            </c:numRef>
          </c:xVal>
          <c:yVal>
            <c:numRef>
              <c:f>'90mM_1'!$G$3:$G$6</c:f>
              <c:numCache>
                <c:formatCode>General</c:formatCode>
                <c:ptCount val="4"/>
                <c:pt idx="0">
                  <c:v>0</c:v>
                </c:pt>
                <c:pt idx="1">
                  <c:v>10.983798110001203</c:v>
                </c:pt>
                <c:pt idx="2">
                  <c:v>19.216710684685026</c:v>
                </c:pt>
                <c:pt idx="3">
                  <c:v>25.233471337693558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0C-4A56-A772-0DDE1D661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12031"/>
        <c:axId val="1030020351"/>
      </c:scatterChart>
      <c:valAx>
        <c:axId val="10300120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0351"/>
        <c:crosses val="autoZero"/>
        <c:crossBetween val="midCat"/>
      </c:valAx>
      <c:valAx>
        <c:axId val="103002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20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510039370078738"/>
                  <c:y val="0.7241947360746573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0.1543x - 7.8446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'90mM_2'!$A$3:$A$6</c:f>
              <c:numCache>
                <c:formatCode>General</c:formatCode>
                <c:ptCount val="4"/>
                <c:pt idx="0">
                  <c:v>60.023000000000003</c:v>
                </c:pt>
                <c:pt idx="1">
                  <c:v>120.021</c:v>
                </c:pt>
                <c:pt idx="2">
                  <c:v>180.102</c:v>
                </c:pt>
                <c:pt idx="3">
                  <c:v>240.16499999999999</c:v>
                </c:pt>
              </c:numCache>
            </c:numRef>
          </c:xVal>
          <c:yVal>
            <c:numRef>
              <c:f>'90mM_2'!$G$3:$G$6</c:f>
              <c:numCache>
                <c:formatCode>General</c:formatCode>
                <c:ptCount val="4"/>
                <c:pt idx="0">
                  <c:v>0</c:v>
                </c:pt>
                <c:pt idx="1">
                  <c:v>11.925149229987866</c:v>
                </c:pt>
                <c:pt idx="2">
                  <c:v>21.68692855815037</c:v>
                </c:pt>
                <c:pt idx="3">
                  <c:v>27.63086357998499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0B-4B86-A3E5-1E50ABDC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1177167"/>
        <c:axId val="1031165935"/>
      </c:scatterChart>
      <c:valAx>
        <c:axId val="1031177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1165935"/>
        <c:crosses val="autoZero"/>
        <c:crossBetween val="midCat"/>
      </c:valAx>
      <c:valAx>
        <c:axId val="103116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11771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2731889763779529"/>
                  <c:y val="0.8038710265383494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0.145x - 7.8561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'90mM_3'!$A$3:$A$6</c:f>
              <c:numCache>
                <c:formatCode>General</c:formatCode>
                <c:ptCount val="4"/>
                <c:pt idx="0">
                  <c:v>60.024999999999999</c:v>
                </c:pt>
                <c:pt idx="1">
                  <c:v>119.99</c:v>
                </c:pt>
                <c:pt idx="2">
                  <c:v>180.011</c:v>
                </c:pt>
                <c:pt idx="3">
                  <c:v>240.00200000000001</c:v>
                </c:pt>
              </c:numCache>
            </c:numRef>
          </c:xVal>
          <c:yVal>
            <c:numRef>
              <c:f>'90mM_3'!$G$3:$G$6</c:f>
              <c:numCache>
                <c:formatCode>General</c:formatCode>
                <c:ptCount val="4"/>
                <c:pt idx="0">
                  <c:v>0</c:v>
                </c:pt>
                <c:pt idx="1">
                  <c:v>10.178940725870277</c:v>
                </c:pt>
                <c:pt idx="2">
                  <c:v>19.515853827017153</c:v>
                </c:pt>
                <c:pt idx="3">
                  <c:v>25.885854619480114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4E-4DCC-919A-35B0BE761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17439"/>
        <c:axId val="1030017855"/>
      </c:scatterChart>
      <c:valAx>
        <c:axId val="1030017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7855"/>
        <c:crosses val="autoZero"/>
        <c:crossBetween val="midCat"/>
      </c:valAx>
      <c:valAx>
        <c:axId val="1030017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74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898403324584426"/>
                  <c:y val="0.8009259259259259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0.1018x - 5.4976</a:t>
                    </a:r>
                    <a:br>
                      <a:rPr lang="en-US" baseline="0"/>
                    </a:b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'70mM_1'!$A$3:$A$6</c:f>
              <c:numCache>
                <c:formatCode>General</c:formatCode>
                <c:ptCount val="4"/>
                <c:pt idx="0">
                  <c:v>59.95</c:v>
                </c:pt>
                <c:pt idx="1">
                  <c:v>119.956</c:v>
                </c:pt>
                <c:pt idx="2">
                  <c:v>180.018</c:v>
                </c:pt>
                <c:pt idx="3">
                  <c:v>239.96100000000001</c:v>
                </c:pt>
              </c:numCache>
            </c:numRef>
          </c:xVal>
          <c:yVal>
            <c:numRef>
              <c:f>'70mM_1'!$H$3:$H$6</c:f>
              <c:numCache>
                <c:formatCode>General</c:formatCode>
                <c:ptCount val="4"/>
                <c:pt idx="0">
                  <c:v>0</c:v>
                </c:pt>
                <c:pt idx="1">
                  <c:v>7.428229107634948</c:v>
                </c:pt>
                <c:pt idx="2">
                  <c:v>13.232342240377292</c:v>
                </c:pt>
                <c:pt idx="3">
                  <c:v>18.433724429431606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5A-4E28-BBB7-39C66D5DB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09951"/>
        <c:axId val="1030012031"/>
      </c:scatterChart>
      <c:valAx>
        <c:axId val="103000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2031"/>
        <c:crosses val="autoZero"/>
        <c:crossBetween val="midCat"/>
      </c:valAx>
      <c:valAx>
        <c:axId val="103001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99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1187182852143484"/>
                  <c:y val="0.7522608632254301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0.1078x - 5.5411</a:t>
                    </a:r>
                    <a:br>
                      <a:rPr lang="en-US" baseline="0"/>
                    </a:b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'70mM_2'!$A$3:$A$6</c:f>
              <c:numCache>
                <c:formatCode>General</c:formatCode>
                <c:ptCount val="4"/>
                <c:pt idx="0">
                  <c:v>60.011000000000003</c:v>
                </c:pt>
                <c:pt idx="1">
                  <c:v>119.99299999999999</c:v>
                </c:pt>
                <c:pt idx="2">
                  <c:v>180.00800000000001</c:v>
                </c:pt>
                <c:pt idx="3">
                  <c:v>240.001</c:v>
                </c:pt>
              </c:numCache>
            </c:numRef>
          </c:xVal>
          <c:yVal>
            <c:numRef>
              <c:f>'70mM_2'!$G$3:$G$6</c:f>
              <c:numCache>
                <c:formatCode>General</c:formatCode>
                <c:ptCount val="4"/>
                <c:pt idx="0">
                  <c:v>0</c:v>
                </c:pt>
                <c:pt idx="1">
                  <c:v>8.4233161818872873</c:v>
                </c:pt>
                <c:pt idx="2">
                  <c:v>14.588180239831111</c:v>
                </c:pt>
                <c:pt idx="3">
                  <c:v>19.504149761430845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0B3-4FB3-B445-8CCA53C0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27839"/>
        <c:axId val="1030029919"/>
      </c:scatterChart>
      <c:valAx>
        <c:axId val="1030027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9919"/>
        <c:crosses val="autoZero"/>
        <c:crossBetween val="midCat"/>
      </c:valAx>
      <c:valAx>
        <c:axId val="103002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78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2021609798775156"/>
                  <c:y val="0.8083734324876057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0.1216x - 6.4127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'70mM_3'!$A$3:$A$6</c:f>
              <c:numCache>
                <c:formatCode>General</c:formatCode>
                <c:ptCount val="4"/>
                <c:pt idx="0">
                  <c:v>59.988</c:v>
                </c:pt>
                <c:pt idx="1">
                  <c:v>120.01600000000001</c:v>
                </c:pt>
                <c:pt idx="2">
                  <c:v>179.99</c:v>
                </c:pt>
                <c:pt idx="3">
                  <c:v>240.005</c:v>
                </c:pt>
              </c:numCache>
            </c:numRef>
          </c:xVal>
          <c:yVal>
            <c:numRef>
              <c:f>'70mM_3'!$G$3:$G$6</c:f>
              <c:numCache>
                <c:formatCode>General</c:formatCode>
                <c:ptCount val="4"/>
                <c:pt idx="0">
                  <c:v>0</c:v>
                </c:pt>
                <c:pt idx="1">
                  <c:v>9.4603483643393957</c:v>
                </c:pt>
                <c:pt idx="2">
                  <c:v>15.534119107315725</c:v>
                </c:pt>
                <c:pt idx="3">
                  <c:v>22.286946576577499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2-45A4-8445-83CAC313F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7983295"/>
        <c:axId val="1027980383"/>
      </c:scatterChart>
      <c:valAx>
        <c:axId val="1027983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7980383"/>
        <c:crosses val="autoZero"/>
        <c:crossBetween val="midCat"/>
      </c:valAx>
      <c:valAx>
        <c:axId val="1027980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79832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695530738462004"/>
                  <c:y val="0.7609649314668999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0.0919x - 4.6123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'50mM_1'!$A$3:$A$6</c:f>
              <c:numCache>
                <c:formatCode>General</c:formatCode>
                <c:ptCount val="4"/>
                <c:pt idx="0">
                  <c:v>60.021000000000001</c:v>
                </c:pt>
                <c:pt idx="1">
                  <c:v>120.08499999999999</c:v>
                </c:pt>
                <c:pt idx="2">
                  <c:v>180.02099999999999</c:v>
                </c:pt>
                <c:pt idx="3">
                  <c:v>239.988</c:v>
                </c:pt>
              </c:numCache>
            </c:numRef>
          </c:xVal>
          <c:yVal>
            <c:numRef>
              <c:f>'50mM_1'!$H$3:$H$6</c:f>
              <c:numCache>
                <c:formatCode>General</c:formatCode>
                <c:ptCount val="4"/>
                <c:pt idx="0">
                  <c:v>0</c:v>
                </c:pt>
                <c:pt idx="1">
                  <c:v>7.385172726079773</c:v>
                </c:pt>
                <c:pt idx="2">
                  <c:v>12.693130489643515</c:v>
                </c:pt>
                <c:pt idx="3">
                  <c:v>16.595497697551018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47-4BAA-A158-EB06E503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19103"/>
        <c:axId val="1030026591"/>
      </c:scatterChart>
      <c:valAx>
        <c:axId val="10300191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6591"/>
        <c:crosses val="autoZero"/>
        <c:crossBetween val="midCat"/>
      </c:valAx>
      <c:valAx>
        <c:axId val="103002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91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9428674540682416"/>
                  <c:y val="0.791156678331875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0.1181x - 6.6593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'50mM_2'!$A$3:$A$5</c:f>
              <c:numCache>
                <c:formatCode>General</c:formatCode>
                <c:ptCount val="3"/>
                <c:pt idx="0">
                  <c:v>59.99</c:v>
                </c:pt>
                <c:pt idx="1">
                  <c:v>120.01300000000001</c:v>
                </c:pt>
                <c:pt idx="2">
                  <c:v>179.98099999999999</c:v>
                </c:pt>
              </c:numCache>
            </c:numRef>
          </c:xVal>
          <c:yVal>
            <c:numRef>
              <c:f>'50mM_2'!$G$3:$G$5</c:f>
              <c:numCache>
                <c:formatCode>General</c:formatCode>
                <c:ptCount val="3"/>
                <c:pt idx="0">
                  <c:v>0</c:v>
                </c:pt>
                <c:pt idx="1">
                  <c:v>8.3636608058248285</c:v>
                </c:pt>
                <c:pt idx="2">
                  <c:v>14.169566269746468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97-4E9E-9158-58E4E0BE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24095"/>
        <c:axId val="1030027007"/>
      </c:scatterChart>
      <c:valAx>
        <c:axId val="1030024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7007"/>
        <c:crosses val="autoZero"/>
        <c:crossBetween val="midCat"/>
      </c:valAx>
      <c:valAx>
        <c:axId val="10300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40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829921259842514"/>
                  <c:y val="0.7640722513852434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0.1094x - 6.1792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'50mM_3'!$A$3:$A$5</c:f>
              <c:numCache>
                <c:formatCode>General</c:formatCode>
                <c:ptCount val="3"/>
                <c:pt idx="0">
                  <c:v>60.014000000000003</c:v>
                </c:pt>
                <c:pt idx="1">
                  <c:v>120.008</c:v>
                </c:pt>
                <c:pt idx="2">
                  <c:v>180.011</c:v>
                </c:pt>
              </c:numCache>
            </c:numRef>
          </c:xVal>
          <c:yVal>
            <c:numRef>
              <c:f>'50mM_3'!$G$3:$G$5</c:f>
              <c:numCache>
                <c:formatCode>General</c:formatCode>
                <c:ptCount val="3"/>
                <c:pt idx="0">
                  <c:v>0</c:v>
                </c:pt>
                <c:pt idx="1">
                  <c:v>7.7222998825801525</c:v>
                </c:pt>
                <c:pt idx="2">
                  <c:v>13.127698256928319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ED-475E-BF15-B2EF91FC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8180783"/>
        <c:axId val="1028178287"/>
      </c:scatterChart>
      <c:valAx>
        <c:axId val="1028180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8178287"/>
        <c:crosses val="autoZero"/>
        <c:crossBetween val="midCat"/>
      </c:valAx>
      <c:valAx>
        <c:axId val="102817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81807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'140mM_1'!$B$2:$B$13</c:f>
            </c:numRef>
          </c:yVal>
          <c:smooth val="0"/>
          <c:extLst>
            <c:ext xmlns:c16="http://schemas.microsoft.com/office/drawing/2014/chart" uri="{C3380CC4-5D6E-409C-BE32-E72D297353CC}">
              <c16:uniqueId val="{00000000-DBEF-41DB-90BC-20BE9A98DAD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'140mM_1'!$C$2:$C$13</c:f>
            </c:numRef>
          </c:yVal>
          <c:smooth val="0"/>
          <c:extLst>
            <c:ext xmlns:c16="http://schemas.microsoft.com/office/drawing/2014/chart" uri="{C3380CC4-5D6E-409C-BE32-E72D297353CC}">
              <c16:uniqueId val="{00000001-DBEF-41DB-90BC-20BE9A98DAD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'140mM_1'!$D$2:$D$13</c:f>
            </c:numRef>
          </c:yVal>
          <c:smooth val="0"/>
          <c:extLst>
            <c:ext xmlns:c16="http://schemas.microsoft.com/office/drawing/2014/chart" uri="{C3380CC4-5D6E-409C-BE32-E72D297353CC}">
              <c16:uniqueId val="{00000002-DBEF-41DB-90BC-20BE9A98DADF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'140mM_1'!$E$2:$E$13</c:f>
            </c:numRef>
          </c:yVal>
          <c:smooth val="0"/>
          <c:extLst>
            <c:ext xmlns:c16="http://schemas.microsoft.com/office/drawing/2014/chart" uri="{C3380CC4-5D6E-409C-BE32-E72D297353CC}">
              <c16:uniqueId val="{00000003-DBEF-41DB-90BC-20BE9A98DADF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'140mM_1'!$F$2:$F$13</c:f>
            </c:numRef>
          </c:yVal>
          <c:smooth val="0"/>
          <c:extLst>
            <c:ext xmlns:c16="http://schemas.microsoft.com/office/drawing/2014/chart" uri="{C3380CC4-5D6E-409C-BE32-E72D297353CC}">
              <c16:uniqueId val="{00000004-DBEF-41DB-90BC-20BE9A98DADF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'140mM_1'!$G$2:$G$13</c:f>
            </c:numRef>
          </c:yVal>
          <c:smooth val="0"/>
          <c:extLst>
            <c:ext xmlns:c16="http://schemas.microsoft.com/office/drawing/2014/chart" uri="{C3380CC4-5D6E-409C-BE32-E72D297353CC}">
              <c16:uniqueId val="{00000005-DBEF-41DB-90BC-20BE9A98DADF}"/>
            </c:ext>
          </c:extLst>
        </c:ser>
        <c:ser>
          <c:idx val="6"/>
          <c:order val="6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5984737056382805"/>
                  <c:y val="0.780502437195350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'140mM_1'!$A$2:$A$13</c:f>
              <c:numCache>
                <c:formatCode>0.000</c:formatCode>
                <c:ptCount val="12"/>
                <c:pt idx="0">
                  <c:v>0</c:v>
                </c:pt>
                <c:pt idx="1">
                  <c:v>60.069000000000003</c:v>
                </c:pt>
                <c:pt idx="2">
                  <c:v>120.033</c:v>
                </c:pt>
                <c:pt idx="3">
                  <c:v>180.017</c:v>
                </c:pt>
                <c:pt idx="4">
                  <c:v>240.03100000000001</c:v>
                </c:pt>
                <c:pt idx="5">
                  <c:v>300.11299487299999</c:v>
                </c:pt>
                <c:pt idx="6">
                  <c:v>360.03800000000001</c:v>
                </c:pt>
                <c:pt idx="7">
                  <c:v>420.05599999999998</c:v>
                </c:pt>
                <c:pt idx="8">
                  <c:v>480.01600000000002</c:v>
                </c:pt>
                <c:pt idx="9">
                  <c:v>540.01900000000001</c:v>
                </c:pt>
                <c:pt idx="10">
                  <c:v>600.01599999999996</c:v>
                </c:pt>
                <c:pt idx="11">
                  <c:v>660.024</c:v>
                </c:pt>
              </c:numCache>
            </c:numRef>
          </c:xVal>
          <c:yVal>
            <c:numRef>
              <c:f>'140mM_1'!$H$2:$H$13</c:f>
              <c:numCache>
                <c:formatCode>General</c:formatCode>
                <c:ptCount val="12"/>
                <c:pt idx="1">
                  <c:v>0</c:v>
                </c:pt>
                <c:pt idx="2">
                  <c:v>5.3939820856136862</c:v>
                </c:pt>
                <c:pt idx="3">
                  <c:v>11.534804632057416</c:v>
                </c:pt>
                <c:pt idx="4">
                  <c:v>18.096066612798595</c:v>
                </c:pt>
                <c:pt idx="5">
                  <c:v>25.209369939861531</c:v>
                </c:pt>
                <c:pt idx="6">
                  <c:v>30.255962896709491</c:v>
                </c:pt>
                <c:pt idx="7">
                  <c:v>34.321605253505624</c:v>
                </c:pt>
                <c:pt idx="8">
                  <c:v>37.95965955155684</c:v>
                </c:pt>
                <c:pt idx="9">
                  <c:v>40.373731020990604</c:v>
                </c:pt>
                <c:pt idx="10">
                  <c:v>43.124675201925697</c:v>
                </c:pt>
                <c:pt idx="11">
                  <c:v>44.733971412615148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BEF-41DB-90BC-20BE9A98D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164607"/>
        <c:axId val="234165855"/>
      </c:scatterChart>
      <c:valAx>
        <c:axId val="234164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165855"/>
        <c:crosses val="autoZero"/>
        <c:crossBetween val="midCat"/>
      </c:valAx>
      <c:valAx>
        <c:axId val="23416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34164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3706692913385825"/>
                  <c:y val="0.7559536307961505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0.0624x - 2.8737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'30mM_1'!$A$3:$A$6</c:f>
              <c:numCache>
                <c:formatCode>General</c:formatCode>
                <c:ptCount val="4"/>
                <c:pt idx="0">
                  <c:v>60.094000000000001</c:v>
                </c:pt>
                <c:pt idx="1">
                  <c:v>120.125</c:v>
                </c:pt>
                <c:pt idx="2">
                  <c:v>180.154</c:v>
                </c:pt>
                <c:pt idx="3">
                  <c:v>240.072</c:v>
                </c:pt>
              </c:numCache>
            </c:numRef>
          </c:xVal>
          <c:yVal>
            <c:numRef>
              <c:f>'30mM_1'!$G$3:$G$6</c:f>
              <c:numCache>
                <c:formatCode>General</c:formatCode>
                <c:ptCount val="4"/>
                <c:pt idx="0">
                  <c:v>0</c:v>
                </c:pt>
                <c:pt idx="1">
                  <c:v>5.5252126467995843</c:v>
                </c:pt>
                <c:pt idx="2">
                  <c:v>9.1941924641618549</c:v>
                </c:pt>
                <c:pt idx="3">
                  <c:v>11.255939661050473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83-4B3D-8B6F-B88CDA8A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02879"/>
        <c:axId val="1030021599"/>
      </c:scatterChart>
      <c:valAx>
        <c:axId val="1030002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1599"/>
        <c:crosses val="autoZero"/>
        <c:crossBetween val="midCat"/>
      </c:valAx>
      <c:valAx>
        <c:axId val="103002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28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117607174103241"/>
                  <c:y val="0.8055555555555555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0.0751x - 4.2611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'30mM_2'!$A$3:$A$5</c:f>
              <c:numCache>
                <c:formatCode>General</c:formatCode>
                <c:ptCount val="3"/>
                <c:pt idx="0">
                  <c:v>60.027000000000001</c:v>
                </c:pt>
                <c:pt idx="1">
                  <c:v>120.068</c:v>
                </c:pt>
                <c:pt idx="2">
                  <c:v>180.035</c:v>
                </c:pt>
              </c:numCache>
            </c:numRef>
          </c:xVal>
          <c:yVal>
            <c:numRef>
              <c:f>'30mM_2'!$G$3:$G$5</c:f>
              <c:numCache>
                <c:formatCode>General</c:formatCode>
                <c:ptCount val="3"/>
                <c:pt idx="0">
                  <c:v>0</c:v>
                </c:pt>
                <c:pt idx="1">
                  <c:v>5.259130987067298</c:v>
                </c:pt>
                <c:pt idx="2">
                  <c:v>9.0167356937718424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C2-4DC1-A2F2-08021852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31167"/>
        <c:axId val="1030029503"/>
      </c:scatterChart>
      <c:valAx>
        <c:axId val="1030031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9503"/>
        <c:crosses val="autoZero"/>
        <c:crossBetween val="midCat"/>
      </c:valAx>
      <c:valAx>
        <c:axId val="1030029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311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2579090113735785"/>
                  <c:y val="0.7425874890638670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0.0608x - 2.8167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'30mM_3'!$A$3:$A$6</c:f>
              <c:numCache>
                <c:formatCode>General</c:formatCode>
                <c:ptCount val="4"/>
                <c:pt idx="0">
                  <c:v>60.026000000000003</c:v>
                </c:pt>
                <c:pt idx="1">
                  <c:v>119.999</c:v>
                </c:pt>
                <c:pt idx="2">
                  <c:v>180.03299999999999</c:v>
                </c:pt>
                <c:pt idx="3">
                  <c:v>240.012</c:v>
                </c:pt>
              </c:numCache>
            </c:numRef>
          </c:xVal>
          <c:yVal>
            <c:numRef>
              <c:f>'30mM_3'!$G$3:$G$6</c:f>
              <c:numCache>
                <c:formatCode>General</c:formatCode>
                <c:ptCount val="4"/>
                <c:pt idx="0">
                  <c:v>0</c:v>
                </c:pt>
                <c:pt idx="1">
                  <c:v>5.6556569160650376</c:v>
                </c:pt>
                <c:pt idx="2">
                  <c:v>8.2568708668319069</c:v>
                </c:pt>
                <c:pt idx="3">
                  <c:v>11.287065316101732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AA-45C1-9832-1599DC6D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16191"/>
        <c:axId val="1030020767"/>
      </c:scatterChart>
      <c:valAx>
        <c:axId val="103001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0767"/>
        <c:crosses val="autoZero"/>
        <c:crossBetween val="midCat"/>
      </c:valAx>
      <c:valAx>
        <c:axId val="103002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61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8485651793525808"/>
                  <c:y val="0.7589814814814814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0.0365x - 2.2774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'10mM_1'!$A$3:$A$5</c:f>
              <c:numCache>
                <c:formatCode>General</c:formatCode>
                <c:ptCount val="3"/>
                <c:pt idx="0">
                  <c:v>60.045999999999999</c:v>
                </c:pt>
                <c:pt idx="1">
                  <c:v>120.04300000000001</c:v>
                </c:pt>
                <c:pt idx="2">
                  <c:v>180.05099999999999</c:v>
                </c:pt>
              </c:numCache>
            </c:numRef>
          </c:xVal>
          <c:yVal>
            <c:numRef>
              <c:f>'10mM_1'!$G$3:$G$5</c:f>
              <c:numCache>
                <c:formatCode>General</c:formatCode>
                <c:ptCount val="3"/>
                <c:pt idx="0">
                  <c:v>0</c:v>
                </c:pt>
                <c:pt idx="1">
                  <c:v>1.9280068603931717</c:v>
                </c:pt>
                <c:pt idx="2">
                  <c:v>4.3777527131724661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A-4AE9-9569-C019079C2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559951"/>
        <c:axId val="1168546223"/>
      </c:scatterChart>
      <c:valAx>
        <c:axId val="1168559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68546223"/>
        <c:crosses val="autoZero"/>
        <c:crossBetween val="midCat"/>
      </c:valAx>
      <c:valAx>
        <c:axId val="116854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685599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5379965004374451"/>
                  <c:y val="0.7870541703120442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0.0388x - 2.0135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'10mM_2'!$A$3:$A$6</c:f>
              <c:numCache>
                <c:formatCode>General</c:formatCode>
                <c:ptCount val="4"/>
                <c:pt idx="0">
                  <c:v>60.024999999999999</c:v>
                </c:pt>
                <c:pt idx="1">
                  <c:v>120.029</c:v>
                </c:pt>
                <c:pt idx="2">
                  <c:v>180.07300000000001</c:v>
                </c:pt>
                <c:pt idx="3">
                  <c:v>240.00700000000001</c:v>
                </c:pt>
              </c:numCache>
            </c:numRef>
          </c:xVal>
          <c:yVal>
            <c:numRef>
              <c:f>'10mM_2'!$G$3:$G$6</c:f>
              <c:numCache>
                <c:formatCode>General</c:formatCode>
                <c:ptCount val="4"/>
                <c:pt idx="0">
                  <c:v>0</c:v>
                </c:pt>
                <c:pt idx="1">
                  <c:v>2.9099170246020654</c:v>
                </c:pt>
                <c:pt idx="2">
                  <c:v>5.3984376539020085</c:v>
                </c:pt>
                <c:pt idx="3">
                  <c:v>6.9337454910828829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4F-4DDB-AF34-EAD7A6A6A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23263"/>
        <c:axId val="1030024927"/>
      </c:scatterChart>
      <c:valAx>
        <c:axId val="1030023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4927"/>
        <c:crosses val="autoZero"/>
        <c:crossBetween val="midCat"/>
      </c:valAx>
      <c:valAx>
        <c:axId val="103002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32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4554177602799649"/>
                  <c:y val="0.8034835228929717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0.0328x - 1.4988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'10mM_3'!$A$3:$A$6</c:f>
              <c:numCache>
                <c:formatCode>General</c:formatCode>
                <c:ptCount val="4"/>
                <c:pt idx="0">
                  <c:v>60.040999999999997</c:v>
                </c:pt>
                <c:pt idx="1">
                  <c:v>120.021</c:v>
                </c:pt>
                <c:pt idx="2">
                  <c:v>179.995</c:v>
                </c:pt>
                <c:pt idx="3">
                  <c:v>240.03399999999999</c:v>
                </c:pt>
              </c:numCache>
            </c:numRef>
          </c:xVal>
          <c:yVal>
            <c:numRef>
              <c:f>'10mM_3'!$G$3:$G$6</c:f>
              <c:numCache>
                <c:formatCode>General</c:formatCode>
                <c:ptCount val="4"/>
                <c:pt idx="0">
                  <c:v>0</c:v>
                </c:pt>
                <c:pt idx="1">
                  <c:v>3.2209885900666455</c:v>
                </c:pt>
                <c:pt idx="2">
                  <c:v>4.2409180291488315</c:v>
                </c:pt>
                <c:pt idx="3">
                  <c:v>6.2165200644767147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2E-48DA-B817-D36987547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5810671"/>
        <c:axId val="1035806927"/>
      </c:scatterChart>
      <c:valAx>
        <c:axId val="1035810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5806927"/>
        <c:crosses val="autoZero"/>
        <c:crossBetween val="midCat"/>
      </c:valAx>
      <c:valAx>
        <c:axId val="103580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58106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'0mM_1'!$A$2:$A$9</c:f>
              <c:numCache>
                <c:formatCode>General</c:formatCode>
                <c:ptCount val="8"/>
                <c:pt idx="0">
                  <c:v>0</c:v>
                </c:pt>
                <c:pt idx="1">
                  <c:v>60.033999999999999</c:v>
                </c:pt>
                <c:pt idx="2">
                  <c:v>120.038</c:v>
                </c:pt>
                <c:pt idx="3">
                  <c:v>179.99799999999999</c:v>
                </c:pt>
                <c:pt idx="4">
                  <c:v>240.06899999999999</c:v>
                </c:pt>
                <c:pt idx="5">
                  <c:v>300.04399999999998</c:v>
                </c:pt>
                <c:pt idx="6">
                  <c:v>360.04899999999998</c:v>
                </c:pt>
                <c:pt idx="7">
                  <c:v>420.07799999999997</c:v>
                </c:pt>
              </c:numCache>
            </c:numRef>
          </c:xVal>
          <c:yVal>
            <c:numRef>
              <c:f>'0mM_1'!$B$2:$B$9</c:f>
            </c:numRef>
          </c:yVal>
          <c:smooth val="0"/>
          <c:extLst>
            <c:ext xmlns:c16="http://schemas.microsoft.com/office/drawing/2014/chart" uri="{C3380CC4-5D6E-409C-BE32-E72D297353CC}">
              <c16:uniqueId val="{00000000-A704-42A4-BC9B-D09A6933443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'0mM_1'!$A$2:$A$9</c:f>
              <c:numCache>
                <c:formatCode>General</c:formatCode>
                <c:ptCount val="8"/>
                <c:pt idx="0">
                  <c:v>0</c:v>
                </c:pt>
                <c:pt idx="1">
                  <c:v>60.033999999999999</c:v>
                </c:pt>
                <c:pt idx="2">
                  <c:v>120.038</c:v>
                </c:pt>
                <c:pt idx="3">
                  <c:v>179.99799999999999</c:v>
                </c:pt>
                <c:pt idx="4">
                  <c:v>240.06899999999999</c:v>
                </c:pt>
                <c:pt idx="5">
                  <c:v>300.04399999999998</c:v>
                </c:pt>
                <c:pt idx="6">
                  <c:v>360.04899999999998</c:v>
                </c:pt>
                <c:pt idx="7">
                  <c:v>420.07799999999997</c:v>
                </c:pt>
              </c:numCache>
            </c:numRef>
          </c:xVal>
          <c:yVal>
            <c:numRef>
              <c:f>'0mM_1'!$C$2:$C$9</c:f>
            </c:numRef>
          </c:yVal>
          <c:smooth val="0"/>
          <c:extLst>
            <c:ext xmlns:c16="http://schemas.microsoft.com/office/drawing/2014/chart" uri="{C3380CC4-5D6E-409C-BE32-E72D297353CC}">
              <c16:uniqueId val="{00000001-A704-42A4-BC9B-D09A69334435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'0mM_1'!$A$2:$A$9</c:f>
              <c:numCache>
                <c:formatCode>General</c:formatCode>
                <c:ptCount val="8"/>
                <c:pt idx="0">
                  <c:v>0</c:v>
                </c:pt>
                <c:pt idx="1">
                  <c:v>60.033999999999999</c:v>
                </c:pt>
                <c:pt idx="2">
                  <c:v>120.038</c:v>
                </c:pt>
                <c:pt idx="3">
                  <c:v>179.99799999999999</c:v>
                </c:pt>
                <c:pt idx="4">
                  <c:v>240.06899999999999</c:v>
                </c:pt>
                <c:pt idx="5">
                  <c:v>300.04399999999998</c:v>
                </c:pt>
                <c:pt idx="6">
                  <c:v>360.04899999999998</c:v>
                </c:pt>
                <c:pt idx="7">
                  <c:v>420.07799999999997</c:v>
                </c:pt>
              </c:numCache>
            </c:numRef>
          </c:xVal>
          <c:yVal>
            <c:numRef>
              <c:f>'0mM_1'!$D$2:$D$9</c:f>
            </c:numRef>
          </c:yVal>
          <c:smooth val="0"/>
          <c:extLst>
            <c:ext xmlns:c16="http://schemas.microsoft.com/office/drawing/2014/chart" uri="{C3380CC4-5D6E-409C-BE32-E72D297353CC}">
              <c16:uniqueId val="{00000002-A704-42A4-BC9B-D09A69334435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'0mM_1'!$A$2:$A$9</c:f>
              <c:numCache>
                <c:formatCode>General</c:formatCode>
                <c:ptCount val="8"/>
                <c:pt idx="0">
                  <c:v>0</c:v>
                </c:pt>
                <c:pt idx="1">
                  <c:v>60.033999999999999</c:v>
                </c:pt>
                <c:pt idx="2">
                  <c:v>120.038</c:v>
                </c:pt>
                <c:pt idx="3">
                  <c:v>179.99799999999999</c:v>
                </c:pt>
                <c:pt idx="4">
                  <c:v>240.06899999999999</c:v>
                </c:pt>
                <c:pt idx="5">
                  <c:v>300.04399999999998</c:v>
                </c:pt>
                <c:pt idx="6">
                  <c:v>360.04899999999998</c:v>
                </c:pt>
                <c:pt idx="7">
                  <c:v>420.07799999999997</c:v>
                </c:pt>
              </c:numCache>
            </c:numRef>
          </c:xVal>
          <c:yVal>
            <c:numRef>
              <c:f>'0mM_1'!$E$2:$E$9</c:f>
            </c:numRef>
          </c:yVal>
          <c:smooth val="0"/>
          <c:extLst>
            <c:ext xmlns:c16="http://schemas.microsoft.com/office/drawing/2014/chart" uri="{C3380CC4-5D6E-409C-BE32-E72D297353CC}">
              <c16:uniqueId val="{00000003-A704-42A4-BC9B-D09A69334435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'0mM_1'!$A$2:$A$9</c:f>
              <c:numCache>
                <c:formatCode>General</c:formatCode>
                <c:ptCount val="8"/>
                <c:pt idx="0">
                  <c:v>0</c:v>
                </c:pt>
                <c:pt idx="1">
                  <c:v>60.033999999999999</c:v>
                </c:pt>
                <c:pt idx="2">
                  <c:v>120.038</c:v>
                </c:pt>
                <c:pt idx="3">
                  <c:v>179.99799999999999</c:v>
                </c:pt>
                <c:pt idx="4">
                  <c:v>240.06899999999999</c:v>
                </c:pt>
                <c:pt idx="5">
                  <c:v>300.04399999999998</c:v>
                </c:pt>
                <c:pt idx="6">
                  <c:v>360.04899999999998</c:v>
                </c:pt>
                <c:pt idx="7">
                  <c:v>420.07799999999997</c:v>
                </c:pt>
              </c:numCache>
            </c:numRef>
          </c:xVal>
          <c:yVal>
            <c:numRef>
              <c:f>'0mM_1'!$F$2:$F$9</c:f>
            </c:numRef>
          </c:yVal>
          <c:smooth val="0"/>
          <c:extLst>
            <c:ext xmlns:c16="http://schemas.microsoft.com/office/drawing/2014/chart" uri="{C3380CC4-5D6E-409C-BE32-E72D297353CC}">
              <c16:uniqueId val="{00000004-A704-42A4-BC9B-D09A69334435}"/>
            </c:ext>
          </c:extLst>
        </c:ser>
        <c:ser>
          <c:idx val="5"/>
          <c:order val="5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64549562554680662"/>
                  <c:y val="0.1730941965587634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'0mM_1'!$A$2:$A$9</c:f>
              <c:numCache>
                <c:formatCode>General</c:formatCode>
                <c:ptCount val="8"/>
                <c:pt idx="0">
                  <c:v>0</c:v>
                </c:pt>
                <c:pt idx="1">
                  <c:v>60.033999999999999</c:v>
                </c:pt>
                <c:pt idx="2">
                  <c:v>120.038</c:v>
                </c:pt>
                <c:pt idx="3">
                  <c:v>179.99799999999999</c:v>
                </c:pt>
                <c:pt idx="4">
                  <c:v>240.06899999999999</c:v>
                </c:pt>
                <c:pt idx="5">
                  <c:v>300.04399999999998</c:v>
                </c:pt>
                <c:pt idx="6">
                  <c:v>360.04899999999998</c:v>
                </c:pt>
                <c:pt idx="7">
                  <c:v>420.07799999999997</c:v>
                </c:pt>
              </c:numCache>
            </c:numRef>
          </c:xVal>
          <c:yVal>
            <c:numRef>
              <c:f>'0mM_1'!$G$2:$G$9</c:f>
              <c:numCache>
                <c:formatCode>General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704-42A4-BC9B-D09A69334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933759"/>
        <c:axId val="391921695"/>
      </c:scatterChart>
      <c:valAx>
        <c:axId val="391933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Time [s]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1921695"/>
        <c:crosses val="autoZero"/>
        <c:crossBetween val="midCat"/>
      </c:valAx>
      <c:valAx>
        <c:axId val="39192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19337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5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64597790901137353"/>
                  <c:y val="0.168464566929133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'0mM_2'!$A$2:$A$8</c:f>
              <c:numCache>
                <c:formatCode>General</c:formatCode>
                <c:ptCount val="7"/>
                <c:pt idx="0">
                  <c:v>0</c:v>
                </c:pt>
                <c:pt idx="1">
                  <c:v>60.058</c:v>
                </c:pt>
                <c:pt idx="2">
                  <c:v>119.977</c:v>
                </c:pt>
                <c:pt idx="3">
                  <c:v>180.07900000000001</c:v>
                </c:pt>
                <c:pt idx="4">
                  <c:v>239.982</c:v>
                </c:pt>
                <c:pt idx="5">
                  <c:v>300.03399999999999</c:v>
                </c:pt>
                <c:pt idx="6">
                  <c:v>360.06599999999997</c:v>
                </c:pt>
              </c:numCache>
            </c:numRef>
          </c:xVal>
          <c:yVal>
            <c:numRef>
              <c:f>'0mM_2'!$G$2:$G$8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F27-4388-B13B-7A46742C7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63695"/>
        <c:axId val="45764943"/>
      </c:scatterChart>
      <c:valAx>
        <c:axId val="45763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764943"/>
        <c:crosses val="autoZero"/>
        <c:crossBetween val="midCat"/>
      </c:valAx>
      <c:valAx>
        <c:axId val="4576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7636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'0mM_3'!$A$2:$A$9</c:f>
              <c:numCache>
                <c:formatCode>General</c:formatCode>
                <c:ptCount val="8"/>
                <c:pt idx="0">
                  <c:v>0</c:v>
                </c:pt>
                <c:pt idx="1">
                  <c:v>60.029000000000003</c:v>
                </c:pt>
                <c:pt idx="2">
                  <c:v>120.008</c:v>
                </c:pt>
                <c:pt idx="3">
                  <c:v>180.017</c:v>
                </c:pt>
                <c:pt idx="4">
                  <c:v>240.01499999999999</c:v>
                </c:pt>
                <c:pt idx="5">
                  <c:v>299.99700000000001</c:v>
                </c:pt>
                <c:pt idx="6">
                  <c:v>359.99900000000002</c:v>
                </c:pt>
                <c:pt idx="7">
                  <c:v>419.98899999999998</c:v>
                </c:pt>
              </c:numCache>
            </c:numRef>
          </c:xVal>
          <c:yVal>
            <c:numRef>
              <c:f>'0mM_3'!$B$2:$B$9</c:f>
            </c:numRef>
          </c:yVal>
          <c:smooth val="0"/>
          <c:extLst>
            <c:ext xmlns:c16="http://schemas.microsoft.com/office/drawing/2014/chart" uri="{C3380CC4-5D6E-409C-BE32-E72D297353CC}">
              <c16:uniqueId val="{00000000-07FD-4632-97FE-36E5D6035EF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'0mM_3'!$A$2:$A$9</c:f>
              <c:numCache>
                <c:formatCode>General</c:formatCode>
                <c:ptCount val="8"/>
                <c:pt idx="0">
                  <c:v>0</c:v>
                </c:pt>
                <c:pt idx="1">
                  <c:v>60.029000000000003</c:v>
                </c:pt>
                <c:pt idx="2">
                  <c:v>120.008</c:v>
                </c:pt>
                <c:pt idx="3">
                  <c:v>180.017</c:v>
                </c:pt>
                <c:pt idx="4">
                  <c:v>240.01499999999999</c:v>
                </c:pt>
                <c:pt idx="5">
                  <c:v>299.99700000000001</c:v>
                </c:pt>
                <c:pt idx="6">
                  <c:v>359.99900000000002</c:v>
                </c:pt>
                <c:pt idx="7">
                  <c:v>419.98899999999998</c:v>
                </c:pt>
              </c:numCache>
            </c:numRef>
          </c:xVal>
          <c:yVal>
            <c:numRef>
              <c:f>'0mM_3'!$C$2:$C$9</c:f>
            </c:numRef>
          </c:yVal>
          <c:smooth val="0"/>
          <c:extLst>
            <c:ext xmlns:c16="http://schemas.microsoft.com/office/drawing/2014/chart" uri="{C3380CC4-5D6E-409C-BE32-E72D297353CC}">
              <c16:uniqueId val="{00000001-07FD-4632-97FE-36E5D6035EF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'0mM_3'!$A$2:$A$9</c:f>
              <c:numCache>
                <c:formatCode>General</c:formatCode>
                <c:ptCount val="8"/>
                <c:pt idx="0">
                  <c:v>0</c:v>
                </c:pt>
                <c:pt idx="1">
                  <c:v>60.029000000000003</c:v>
                </c:pt>
                <c:pt idx="2">
                  <c:v>120.008</c:v>
                </c:pt>
                <c:pt idx="3">
                  <c:v>180.017</c:v>
                </c:pt>
                <c:pt idx="4">
                  <c:v>240.01499999999999</c:v>
                </c:pt>
                <c:pt idx="5">
                  <c:v>299.99700000000001</c:v>
                </c:pt>
                <c:pt idx="6">
                  <c:v>359.99900000000002</c:v>
                </c:pt>
                <c:pt idx="7">
                  <c:v>419.98899999999998</c:v>
                </c:pt>
              </c:numCache>
            </c:numRef>
          </c:xVal>
          <c:yVal>
            <c:numRef>
              <c:f>'0mM_3'!$D$2:$D$9</c:f>
            </c:numRef>
          </c:yVal>
          <c:smooth val="0"/>
          <c:extLst>
            <c:ext xmlns:c16="http://schemas.microsoft.com/office/drawing/2014/chart" uri="{C3380CC4-5D6E-409C-BE32-E72D297353CC}">
              <c16:uniqueId val="{00000002-07FD-4632-97FE-36E5D6035EFF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'0mM_3'!$A$2:$A$9</c:f>
              <c:numCache>
                <c:formatCode>General</c:formatCode>
                <c:ptCount val="8"/>
                <c:pt idx="0">
                  <c:v>0</c:v>
                </c:pt>
                <c:pt idx="1">
                  <c:v>60.029000000000003</c:v>
                </c:pt>
                <c:pt idx="2">
                  <c:v>120.008</c:v>
                </c:pt>
                <c:pt idx="3">
                  <c:v>180.017</c:v>
                </c:pt>
                <c:pt idx="4">
                  <c:v>240.01499999999999</c:v>
                </c:pt>
                <c:pt idx="5">
                  <c:v>299.99700000000001</c:v>
                </c:pt>
                <c:pt idx="6">
                  <c:v>359.99900000000002</c:v>
                </c:pt>
                <c:pt idx="7">
                  <c:v>419.98899999999998</c:v>
                </c:pt>
              </c:numCache>
            </c:numRef>
          </c:xVal>
          <c:yVal>
            <c:numRef>
              <c:f>'0mM_3'!$E$2:$E$9</c:f>
            </c:numRef>
          </c:yVal>
          <c:smooth val="0"/>
          <c:extLst>
            <c:ext xmlns:c16="http://schemas.microsoft.com/office/drawing/2014/chart" uri="{C3380CC4-5D6E-409C-BE32-E72D297353CC}">
              <c16:uniqueId val="{00000003-07FD-4632-97FE-36E5D6035EFF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'0mM_3'!$A$2:$A$9</c:f>
              <c:numCache>
                <c:formatCode>General</c:formatCode>
                <c:ptCount val="8"/>
                <c:pt idx="0">
                  <c:v>0</c:v>
                </c:pt>
                <c:pt idx="1">
                  <c:v>60.029000000000003</c:v>
                </c:pt>
                <c:pt idx="2">
                  <c:v>120.008</c:v>
                </c:pt>
                <c:pt idx="3">
                  <c:v>180.017</c:v>
                </c:pt>
                <c:pt idx="4">
                  <c:v>240.01499999999999</c:v>
                </c:pt>
                <c:pt idx="5">
                  <c:v>299.99700000000001</c:v>
                </c:pt>
                <c:pt idx="6">
                  <c:v>359.99900000000002</c:v>
                </c:pt>
                <c:pt idx="7">
                  <c:v>419.98899999999998</c:v>
                </c:pt>
              </c:numCache>
            </c:numRef>
          </c:xVal>
          <c:yVal>
            <c:numRef>
              <c:f>'0mM_3'!$F$2:$F$9</c:f>
            </c:numRef>
          </c:yVal>
          <c:smooth val="0"/>
          <c:extLst>
            <c:ext xmlns:c16="http://schemas.microsoft.com/office/drawing/2014/chart" uri="{C3380CC4-5D6E-409C-BE32-E72D297353CC}">
              <c16:uniqueId val="{00000004-07FD-4632-97FE-36E5D6035EFF}"/>
            </c:ext>
          </c:extLst>
        </c:ser>
        <c:ser>
          <c:idx val="5"/>
          <c:order val="5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68977799650043747"/>
                  <c:y val="0.1684645669291338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'0mM_3'!$A$2:$A$9</c:f>
              <c:numCache>
                <c:formatCode>General</c:formatCode>
                <c:ptCount val="8"/>
                <c:pt idx="0">
                  <c:v>0</c:v>
                </c:pt>
                <c:pt idx="1">
                  <c:v>60.029000000000003</c:v>
                </c:pt>
                <c:pt idx="2">
                  <c:v>120.008</c:v>
                </c:pt>
                <c:pt idx="3">
                  <c:v>180.017</c:v>
                </c:pt>
                <c:pt idx="4">
                  <c:v>240.01499999999999</c:v>
                </c:pt>
                <c:pt idx="5">
                  <c:v>299.99700000000001</c:v>
                </c:pt>
                <c:pt idx="6">
                  <c:v>359.99900000000002</c:v>
                </c:pt>
                <c:pt idx="7">
                  <c:v>419.98899999999998</c:v>
                </c:pt>
              </c:numCache>
            </c:numRef>
          </c:xVal>
          <c:yVal>
            <c:numRef>
              <c:f>'0mM_3'!$G$2:$G$9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7FD-4632-97FE-36E5D6035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63279"/>
        <c:axId val="45772015"/>
      </c:scatterChart>
      <c:valAx>
        <c:axId val="45763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772015"/>
        <c:crosses val="autoZero"/>
        <c:crossBetween val="midCat"/>
      </c:valAx>
      <c:valAx>
        <c:axId val="45772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7632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280358705161854"/>
                  <c:y val="0.8045082385535141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de-DE" baseline="0"/>
                      <a:t>y = 0.1284x - 6.4767</a:t>
                    </a:r>
                    <a:br>
                      <a:rPr lang="de-DE" baseline="0"/>
                    </a:br>
                    <a:endParaRPr lang="de-DE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'140mM_2'!$A$3:$A$8</c:f>
              <c:numCache>
                <c:formatCode>General</c:formatCode>
                <c:ptCount val="6"/>
                <c:pt idx="0">
                  <c:v>60.014000000000003</c:v>
                </c:pt>
                <c:pt idx="1">
                  <c:v>119.985</c:v>
                </c:pt>
                <c:pt idx="2">
                  <c:v>180.09100000000001</c:v>
                </c:pt>
                <c:pt idx="3">
                  <c:v>240.012</c:v>
                </c:pt>
                <c:pt idx="4">
                  <c:v>300.01499999999999</c:v>
                </c:pt>
                <c:pt idx="5">
                  <c:v>360.05099999999999</c:v>
                </c:pt>
              </c:numCache>
            </c:numRef>
          </c:xVal>
          <c:yVal>
            <c:numRef>
              <c:f>'140mM_2'!$G$3:$G$8</c:f>
              <c:numCache>
                <c:formatCode>General</c:formatCode>
                <c:ptCount val="6"/>
                <c:pt idx="0">
                  <c:v>0</c:v>
                </c:pt>
                <c:pt idx="1">
                  <c:v>8.2330368533640694</c:v>
                </c:pt>
                <c:pt idx="2">
                  <c:v>17.999936339876811</c:v>
                </c:pt>
                <c:pt idx="3">
                  <c:v>26.306929089141107</c:v>
                </c:pt>
                <c:pt idx="4">
                  <c:v>33.004468461235973</c:v>
                </c:pt>
                <c:pt idx="5">
                  <c:v>37.412245046371069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82-4947-9828-38FCE86FC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17023"/>
        <c:axId val="1030023679"/>
      </c:scatterChart>
      <c:valAx>
        <c:axId val="1030017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3679"/>
        <c:crosses val="autoZero"/>
        <c:crossBetween val="midCat"/>
      </c:valAx>
      <c:valAx>
        <c:axId val="103002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70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6373928258967628"/>
                  <c:y val="0.8032651647710702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de-DE" baseline="0"/>
                      <a:t>y = 0.1422x - 6.9336</a:t>
                    </a:r>
                    <a:endParaRPr lang="de-DE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'140mM_3'!$A$3:$A$8</c:f>
              <c:numCache>
                <c:formatCode>General</c:formatCode>
                <c:ptCount val="6"/>
                <c:pt idx="0">
                  <c:v>60.042999999999999</c:v>
                </c:pt>
                <c:pt idx="1">
                  <c:v>120.006</c:v>
                </c:pt>
                <c:pt idx="2">
                  <c:v>180.11099999999999</c:v>
                </c:pt>
                <c:pt idx="3">
                  <c:v>240.04900000000001</c:v>
                </c:pt>
                <c:pt idx="4">
                  <c:v>300.03199999999998</c:v>
                </c:pt>
                <c:pt idx="5">
                  <c:v>359.96600000000001</c:v>
                </c:pt>
              </c:numCache>
            </c:numRef>
          </c:xVal>
          <c:yVal>
            <c:numRef>
              <c:f>'140mM_3'!$H$3:$H$8</c:f>
              <c:numCache>
                <c:formatCode>General</c:formatCode>
                <c:ptCount val="6"/>
                <c:pt idx="0">
                  <c:v>0</c:v>
                </c:pt>
                <c:pt idx="1">
                  <c:v>9.4832880515624254</c:v>
                </c:pt>
                <c:pt idx="2">
                  <c:v>20.63993621654231</c:v>
                </c:pt>
                <c:pt idx="3">
                  <c:v>29.071748110311432</c:v>
                </c:pt>
                <c:pt idx="4">
                  <c:v>36.670201901455755</c:v>
                </c:pt>
                <c:pt idx="5">
                  <c:v>41.701751202905442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0-4FE4-AF7E-8879A9EE3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04127"/>
        <c:axId val="1030000799"/>
      </c:scatterChart>
      <c:valAx>
        <c:axId val="1030004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0799"/>
        <c:crosses val="autoZero"/>
        <c:crossBetween val="midCat"/>
      </c:valAx>
      <c:valAx>
        <c:axId val="1030000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4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55995967511653E-2"/>
          <c:y val="5.6633545806774162E-2"/>
          <c:w val="0.88386351706036748"/>
          <c:h val="0.7486654793150857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8361174983572974"/>
                  <c:y val="0.8005093113360829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0.1549x - 8.7274</a:t>
                    </a:r>
                    <a:br>
                      <a:rPr lang="en-US" baseline="0"/>
                    </a:b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'120mM_1'!$A$3:$A$6</c:f>
              <c:numCache>
                <c:formatCode>General</c:formatCode>
                <c:ptCount val="4"/>
                <c:pt idx="0">
                  <c:v>59.966000000000001</c:v>
                </c:pt>
                <c:pt idx="1">
                  <c:v>119.95099999999999</c:v>
                </c:pt>
                <c:pt idx="2">
                  <c:v>179.964</c:v>
                </c:pt>
                <c:pt idx="3">
                  <c:v>239.97300000000001</c:v>
                </c:pt>
              </c:numCache>
            </c:numRef>
          </c:xVal>
          <c:yVal>
            <c:numRef>
              <c:f>'120mM_1'!$H$3:$H$6</c:f>
              <c:numCache>
                <c:formatCode>General</c:formatCode>
                <c:ptCount val="4"/>
                <c:pt idx="0">
                  <c:v>0</c:v>
                </c:pt>
                <c:pt idx="1">
                  <c:v>10.734063841961287</c:v>
                </c:pt>
                <c:pt idx="2">
                  <c:v>19.0940248277103</c:v>
                </c:pt>
                <c:pt idx="3">
                  <c:v>28.202982194563532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A3-44D3-9947-8A4A882A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13695"/>
        <c:axId val="1030018687"/>
      </c:scatterChart>
      <c:valAx>
        <c:axId val="1030013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8687"/>
        <c:crosses val="autoZero"/>
        <c:crossBetween val="midCat"/>
      </c:valAx>
      <c:valAx>
        <c:axId val="103001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136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068903343603788"/>
                  <c:y val="0.8099741178186059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0.1755x - 10.416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'120mM_2'!$A$3:$A$6</c:f>
              <c:numCache>
                <c:formatCode>General</c:formatCode>
                <c:ptCount val="4"/>
                <c:pt idx="0">
                  <c:v>60.018000000000001</c:v>
                </c:pt>
                <c:pt idx="1">
                  <c:v>119.999</c:v>
                </c:pt>
                <c:pt idx="2">
                  <c:v>180.01499999999999</c:v>
                </c:pt>
                <c:pt idx="3">
                  <c:v>240.06899999999999</c:v>
                </c:pt>
              </c:numCache>
            </c:numRef>
          </c:xVal>
          <c:yVal>
            <c:numRef>
              <c:f>'120mM_2'!$H$3:$H$6</c:f>
              <c:numCache>
                <c:formatCode>General</c:formatCode>
                <c:ptCount val="4"/>
                <c:pt idx="0">
                  <c:v>0</c:v>
                </c:pt>
                <c:pt idx="1">
                  <c:v>10.380936677749574</c:v>
                </c:pt>
                <c:pt idx="2">
                  <c:v>22.069261554160704</c:v>
                </c:pt>
                <c:pt idx="3">
                  <c:v>31.219616243663125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0B-4457-8D47-03407245B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01631"/>
        <c:axId val="1030007871"/>
      </c:scatterChart>
      <c:valAx>
        <c:axId val="103000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7871"/>
        <c:crosses val="autoZero"/>
        <c:crossBetween val="midCat"/>
      </c:valAx>
      <c:valAx>
        <c:axId val="1030007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647594050743661"/>
                  <c:y val="0.7546657188684747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0.2506x - 14.461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'120mM_3'!$A$3:$A$5</c:f>
              <c:numCache>
                <c:formatCode>General</c:formatCode>
                <c:ptCount val="3"/>
                <c:pt idx="0">
                  <c:v>60.082000000000001</c:v>
                </c:pt>
                <c:pt idx="1">
                  <c:v>119.971</c:v>
                </c:pt>
                <c:pt idx="2">
                  <c:v>179.97300000000001</c:v>
                </c:pt>
              </c:numCache>
            </c:numRef>
          </c:xVal>
          <c:yVal>
            <c:numRef>
              <c:f>'120mM_3'!$H$3:$H$5</c:f>
              <c:numCache>
                <c:formatCode>General</c:formatCode>
                <c:ptCount val="3"/>
                <c:pt idx="0">
                  <c:v>0</c:v>
                </c:pt>
                <c:pt idx="1">
                  <c:v>16.79921151551838</c:v>
                </c:pt>
                <c:pt idx="2">
                  <c:v>30.04882266021977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C4-43E0-BD1F-7C3120F24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554543"/>
        <c:axId val="1168552463"/>
      </c:scatterChart>
      <c:valAx>
        <c:axId val="1168554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68552463"/>
        <c:crosses val="autoZero"/>
        <c:crossBetween val="midCat"/>
      </c:valAx>
      <c:valAx>
        <c:axId val="1168552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68554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341187664041995"/>
                  <c:y val="0.7553470399533391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0.1382x - 7.2379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'100mM_1'!$A$3:$A$13</c:f>
              <c:numCache>
                <c:formatCode>General</c:formatCode>
                <c:ptCount val="11"/>
                <c:pt idx="0">
                  <c:v>60.021999999999998</c:v>
                </c:pt>
                <c:pt idx="1">
                  <c:v>119.997</c:v>
                </c:pt>
                <c:pt idx="2">
                  <c:v>179.99199999999999</c:v>
                </c:pt>
                <c:pt idx="3">
                  <c:v>240.01</c:v>
                </c:pt>
              </c:numCache>
            </c:numRef>
          </c:xVal>
          <c:yVal>
            <c:numRef>
              <c:f>'100mM_1'!$H$3:$H$6</c:f>
              <c:numCache>
                <c:formatCode>General</c:formatCode>
                <c:ptCount val="4"/>
                <c:pt idx="0">
                  <c:v>0</c:v>
                </c:pt>
                <c:pt idx="1">
                  <c:v>10.39352383133479</c:v>
                </c:pt>
                <c:pt idx="2">
                  <c:v>18.68479337546853</c:v>
                </c:pt>
                <c:pt idx="3">
                  <c:v>24.865893844831461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4A-4026-9A33-917F135BC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7980799"/>
        <c:axId val="1027981215"/>
      </c:scatterChart>
      <c:valAx>
        <c:axId val="1027980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7981215"/>
        <c:crosses val="autoZero"/>
        <c:crossBetween val="midCat"/>
      </c:valAx>
      <c:valAx>
        <c:axId val="102798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79807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58418237975069"/>
                  <c:y val="0.7962962962962962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0.1741x - 8.9899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'100mM_2'!$A$3:$A$11</c:f>
              <c:numCache>
                <c:formatCode>General</c:formatCode>
                <c:ptCount val="9"/>
                <c:pt idx="0">
                  <c:v>59.991</c:v>
                </c:pt>
                <c:pt idx="1">
                  <c:v>119.968</c:v>
                </c:pt>
                <c:pt idx="2">
                  <c:v>179.982</c:v>
                </c:pt>
                <c:pt idx="3">
                  <c:v>239.96700000000001</c:v>
                </c:pt>
              </c:numCache>
            </c:numRef>
          </c:xVal>
          <c:yVal>
            <c:numRef>
              <c:f>'100mM_2'!$H$3:$H$6</c:f>
              <c:numCache>
                <c:formatCode>General</c:formatCode>
                <c:ptCount val="4"/>
                <c:pt idx="0">
                  <c:v>0</c:v>
                </c:pt>
                <c:pt idx="1">
                  <c:v>13.168969742483611</c:v>
                </c:pt>
                <c:pt idx="2">
                  <c:v>24.135294463273297</c:v>
                </c:pt>
                <c:pt idx="3">
                  <c:v>31.151832232895103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0C-492E-BCE9-FEDB61C16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029087"/>
        <c:axId val="1030007039"/>
      </c:scatterChart>
      <c:valAx>
        <c:axId val="1030029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[s]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07039"/>
        <c:crosses val="autoZero"/>
        <c:crossBetween val="midCat"/>
      </c:valAx>
      <c:valAx>
        <c:axId val="1030007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</a:t>
                </a:r>
                <a:r>
                  <a:rPr lang="de-DE" baseline="0"/>
                  <a:t> [mM]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300290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17</xdr:row>
      <xdr:rowOff>171450</xdr:rowOff>
    </xdr:from>
    <xdr:to>
      <xdr:col>5</xdr:col>
      <xdr:colOff>395287</xdr:colOff>
      <xdr:row>32</xdr:row>
      <xdr:rowOff>57150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161925</xdr:colOff>
      <xdr:row>0</xdr:row>
      <xdr:rowOff>57150</xdr:rowOff>
    </xdr:from>
    <xdr:to>
      <xdr:col>15</xdr:col>
      <xdr:colOff>276225</xdr:colOff>
      <xdr:row>18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0</xdr:row>
      <xdr:rowOff>0</xdr:rowOff>
    </xdr:from>
    <xdr:to>
      <xdr:col>13</xdr:col>
      <xdr:colOff>4762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0</xdr:row>
      <xdr:rowOff>0</xdr:rowOff>
    </xdr:from>
    <xdr:to>
      <xdr:col>13</xdr:col>
      <xdr:colOff>4762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</xdr:colOff>
      <xdr:row>0</xdr:row>
      <xdr:rowOff>0</xdr:rowOff>
    </xdr:from>
    <xdr:to>
      <xdr:col>14</xdr:col>
      <xdr:colOff>4762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2043112</xdr:colOff>
      <xdr:row>0</xdr:row>
      <xdr:rowOff>0</xdr:rowOff>
    </xdr:from>
    <xdr:to>
      <xdr:col>12</xdr:col>
      <xdr:colOff>747712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13</xdr:col>
      <xdr:colOff>319087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</xdr:colOff>
      <xdr:row>0</xdr:row>
      <xdr:rowOff>0</xdr:rowOff>
    </xdr:from>
    <xdr:to>
      <xdr:col>13</xdr:col>
      <xdr:colOff>23812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</xdr:colOff>
      <xdr:row>0</xdr:row>
      <xdr:rowOff>0</xdr:rowOff>
    </xdr:from>
    <xdr:to>
      <xdr:col>13</xdr:col>
      <xdr:colOff>52387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2052637</xdr:colOff>
      <xdr:row>0</xdr:row>
      <xdr:rowOff>0</xdr:rowOff>
    </xdr:from>
    <xdr:to>
      <xdr:col>12</xdr:col>
      <xdr:colOff>757237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2052637</xdr:colOff>
      <xdr:row>0</xdr:row>
      <xdr:rowOff>0</xdr:rowOff>
    </xdr:from>
    <xdr:to>
      <xdr:col>12</xdr:col>
      <xdr:colOff>757237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300037</xdr:colOff>
      <xdr:row>1</xdr:row>
      <xdr:rowOff>152400</xdr:rowOff>
    </xdr:from>
    <xdr:to>
      <xdr:col>13</xdr:col>
      <xdr:colOff>300037</xdr:colOff>
      <xdr:row>16</xdr:row>
      <xdr:rowOff>38100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0</xdr:rowOff>
    </xdr:from>
    <xdr:to>
      <xdr:col>13</xdr:col>
      <xdr:colOff>85725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</xdr:colOff>
      <xdr:row>0</xdr:row>
      <xdr:rowOff>0</xdr:rowOff>
    </xdr:from>
    <xdr:to>
      <xdr:col>14</xdr:col>
      <xdr:colOff>42862</xdr:colOff>
      <xdr:row>14</xdr:row>
      <xdr:rowOff>76200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71436</xdr:colOff>
      <xdr:row>0</xdr:row>
      <xdr:rowOff>0</xdr:rowOff>
    </xdr:from>
    <xdr:to>
      <xdr:col>15</xdr:col>
      <xdr:colOff>76200</xdr:colOff>
      <xdr:row>16</xdr:row>
      <xdr:rowOff>152400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0</xdr:row>
      <xdr:rowOff>0</xdr:rowOff>
    </xdr:from>
    <xdr:to>
      <xdr:col>13</xdr:col>
      <xdr:colOff>685800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</xdr:colOff>
      <xdr:row>0</xdr:row>
      <xdr:rowOff>0</xdr:rowOff>
    </xdr:from>
    <xdr:to>
      <xdr:col>14</xdr:col>
      <xdr:colOff>42862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</xdr:colOff>
      <xdr:row>0</xdr:row>
      <xdr:rowOff>0</xdr:rowOff>
    </xdr:from>
    <xdr:to>
      <xdr:col>14</xdr:col>
      <xdr:colOff>4762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0</xdr:rowOff>
    </xdr:from>
    <xdr:to>
      <xdr:col>12</xdr:col>
      <xdr:colOff>585787</xdr:colOff>
      <xdr:row>14</xdr:row>
      <xdr:rowOff>76200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0</xdr:row>
      <xdr:rowOff>0</xdr:rowOff>
    </xdr:from>
    <xdr:to>
      <xdr:col>13</xdr:col>
      <xdr:colOff>14287</xdr:colOff>
      <xdr:row>14</xdr:row>
      <xdr:rowOff>76200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sqref="A1:H1"/>
    </sheetView>
  </sheetViews>
  <sheetFormatPr baseColWidth="10" defaultRowHeight="15" x14ac:dyDescent="0.25"/>
  <cols>
    <col min="1" max="1" width="12.5703125" bestFit="1" customWidth="1"/>
    <col min="2" max="2" width="0" hidden="1" customWidth="1"/>
    <col min="3" max="3" width="20.28515625" hidden="1" customWidth="1"/>
    <col min="4" max="4" width="19" hidden="1" customWidth="1"/>
    <col min="5" max="5" width="12" hidden="1" customWidth="1"/>
    <col min="6" max="6" width="12.7109375" hidden="1" customWidth="1"/>
    <col min="7" max="7" width="16.28515625" hidden="1" customWidth="1"/>
    <col min="8" max="8" width="30.85546875" bestFit="1" customWidth="1"/>
    <col min="9" max="9" width="12.140625" bestFit="1" customWidth="1"/>
    <col min="10" max="10" width="15.5703125" bestFit="1" customWidth="1"/>
  </cols>
  <sheetData>
    <row r="1" spans="1:14" x14ac:dyDescent="0.25">
      <c r="A1" s="1" t="s">
        <v>7</v>
      </c>
      <c r="B1" s="1"/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8</v>
      </c>
      <c r="I1" s="1"/>
      <c r="J1" s="1"/>
      <c r="K1" s="1"/>
      <c r="L1" s="1"/>
      <c r="M1" s="1"/>
      <c r="N1" s="1"/>
    </row>
    <row r="2" spans="1:14" x14ac:dyDescent="0.25">
      <c r="A2" s="1">
        <v>0</v>
      </c>
      <c r="B2" s="1">
        <f>A2/60</f>
        <v>0</v>
      </c>
      <c r="C2" s="1">
        <v>0.26601825924962702</v>
      </c>
      <c r="D2" s="1">
        <v>1.25257898489085</v>
      </c>
      <c r="E2">
        <f>D2/(D2+C2)</f>
        <v>0.82482632556060465</v>
      </c>
      <c r="F2">
        <f>C2/(C2+D2)</f>
        <v>0.17517367443939544</v>
      </c>
      <c r="G2">
        <f>D2/$D$2*140</f>
        <v>140</v>
      </c>
    </row>
    <row r="3" spans="1:14" x14ac:dyDescent="0.25">
      <c r="A3" s="1">
        <v>60.069000000000003</v>
      </c>
      <c r="B3" s="1">
        <f t="shared" ref="B3:B13" si="0">A3/60</f>
        <v>1.00115</v>
      </c>
      <c r="C3" s="1">
        <v>0.26138956860123902</v>
      </c>
      <c r="D3" s="1">
        <v>1.36243752771316</v>
      </c>
      <c r="E3">
        <f t="shared" ref="E3:E13" si="1">D3/(D3+C3)</f>
        <v>0.83902869388340973</v>
      </c>
      <c r="F3">
        <f>C3/(C3+D3)</f>
        <v>0.16097130611659025</v>
      </c>
      <c r="G3">
        <f>D3/$D$3*140</f>
        <v>140</v>
      </c>
      <c r="H3">
        <f>$G$3-G3</f>
        <v>0</v>
      </c>
    </row>
    <row r="4" spans="1:14" x14ac:dyDescent="0.25">
      <c r="A4" s="1">
        <v>120.033</v>
      </c>
      <c r="B4" s="1">
        <f t="shared" si="0"/>
        <v>2.0005500000000001</v>
      </c>
      <c r="C4" s="1">
        <v>0.27734895001110899</v>
      </c>
      <c r="D4" s="1">
        <v>1.3099449304470701</v>
      </c>
      <c r="E4">
        <f t="shared" si="1"/>
        <v>0.82526931312111462</v>
      </c>
      <c r="F4">
        <f>C4/(C4+D4)</f>
        <v>0.17473068687888535</v>
      </c>
      <c r="G4">
        <f t="shared" ref="G4:G13" si="2">D4/$D$3*140</f>
        <v>134.60601791438631</v>
      </c>
      <c r="H4">
        <f>$G$3-G4</f>
        <v>5.3939820856136862</v>
      </c>
    </row>
    <row r="5" spans="1:14" x14ac:dyDescent="0.25">
      <c r="A5" s="1">
        <v>180.017</v>
      </c>
      <c r="B5" s="1">
        <f t="shared" si="0"/>
        <v>3.0002833333333334</v>
      </c>
      <c r="C5" s="1">
        <v>0.32716850700344102</v>
      </c>
      <c r="D5" s="1">
        <v>1.2501843083877699</v>
      </c>
      <c r="E5">
        <f t="shared" si="1"/>
        <v>0.79258381269488054</v>
      </c>
      <c r="F5">
        <f t="shared" ref="F5:F13" si="3">C5/(C5+D5)</f>
        <v>0.20741618730511954</v>
      </c>
      <c r="G5">
        <f t="shared" si="2"/>
        <v>128.46519536794258</v>
      </c>
      <c r="H5">
        <f>$G$3-G5</f>
        <v>11.534804632057416</v>
      </c>
    </row>
    <row r="6" spans="1:14" x14ac:dyDescent="0.25">
      <c r="A6" s="1">
        <v>240.03100000000001</v>
      </c>
      <c r="B6" s="1">
        <f t="shared" si="0"/>
        <v>4.0005166666666669</v>
      </c>
      <c r="C6" s="1">
        <v>0.37026123437182301</v>
      </c>
      <c r="D6" s="1">
        <v>1.1863320973040601</v>
      </c>
      <c r="E6">
        <f t="shared" si="1"/>
        <v>0.76213361136965252</v>
      </c>
      <c r="F6">
        <f t="shared" si="3"/>
        <v>0.23786638863034751</v>
      </c>
      <c r="G6">
        <f t="shared" si="2"/>
        <v>121.90393338720141</v>
      </c>
      <c r="H6">
        <f t="shared" ref="H6:H13" si="4">$G$3-G6</f>
        <v>18.096066612798595</v>
      </c>
    </row>
    <row r="7" spans="1:14" x14ac:dyDescent="0.25">
      <c r="A7" s="1">
        <v>300.11299487299999</v>
      </c>
      <c r="B7" s="1">
        <f t="shared" si="0"/>
        <v>5.0018832478833328</v>
      </c>
      <c r="C7" s="1">
        <v>0.41857727528465399</v>
      </c>
      <c r="D7" s="1">
        <v>1.1171075873126499</v>
      </c>
      <c r="E7">
        <f t="shared" si="1"/>
        <v>0.72743283112349355</v>
      </c>
      <c r="F7">
        <f t="shared" si="3"/>
        <v>0.2725671688765065</v>
      </c>
      <c r="G7">
        <f t="shared" si="2"/>
        <v>114.79063006013847</v>
      </c>
      <c r="H7">
        <f t="shared" si="4"/>
        <v>25.209369939861531</v>
      </c>
    </row>
    <row r="8" spans="1:14" x14ac:dyDescent="0.25">
      <c r="A8" s="1">
        <v>360.03800000000001</v>
      </c>
      <c r="B8" s="1">
        <f t="shared" si="0"/>
        <v>6.0006333333333339</v>
      </c>
      <c r="C8" s="1">
        <v>0.45499293727886198</v>
      </c>
      <c r="D8" s="1">
        <v>1.0679956756590601</v>
      </c>
      <c r="E8">
        <f t="shared" si="1"/>
        <v>0.70124994145481001</v>
      </c>
      <c r="F8">
        <f t="shared" si="3"/>
        <v>0.29875005854519004</v>
      </c>
      <c r="G8">
        <f t="shared" si="2"/>
        <v>109.74403710329051</v>
      </c>
      <c r="H8">
        <f>$G$3-G8</f>
        <v>30.255962896709491</v>
      </c>
    </row>
    <row r="9" spans="1:14" x14ac:dyDescent="0.25">
      <c r="A9" s="1">
        <v>420.05599999999998</v>
      </c>
      <c r="B9" s="1">
        <f t="shared" si="0"/>
        <v>7.0009333333333332</v>
      </c>
      <c r="C9" s="1">
        <v>0.47692256736273297</v>
      </c>
      <c r="D9" s="1">
        <v>1.02843007765078</v>
      </c>
      <c r="E9">
        <f t="shared" si="1"/>
        <v>0.68318216403143739</v>
      </c>
      <c r="F9">
        <f t="shared" si="3"/>
        <v>0.31681783596856256</v>
      </c>
      <c r="G9">
        <f t="shared" si="2"/>
        <v>105.67839474649438</v>
      </c>
      <c r="H9">
        <f t="shared" si="4"/>
        <v>34.321605253505624</v>
      </c>
    </row>
    <row r="10" spans="1:14" x14ac:dyDescent="0.25">
      <c r="A10" s="1">
        <v>480.01600000000002</v>
      </c>
      <c r="B10" s="1">
        <f t="shared" si="0"/>
        <v>8.0002666666666666</v>
      </c>
      <c r="C10" s="1">
        <v>0.49871322869113199</v>
      </c>
      <c r="D10" s="1">
        <v>0.99302563691132895</v>
      </c>
      <c r="E10">
        <f t="shared" si="1"/>
        <v>0.6656832906946355</v>
      </c>
      <c r="F10">
        <f t="shared" si="3"/>
        <v>0.33431670930536439</v>
      </c>
      <c r="G10">
        <f t="shared" si="2"/>
        <v>102.04034044844316</v>
      </c>
      <c r="H10">
        <f t="shared" si="4"/>
        <v>37.95965955155684</v>
      </c>
    </row>
    <row r="11" spans="1:14" x14ac:dyDescent="0.25">
      <c r="A11" s="1">
        <v>540.01900000000001</v>
      </c>
      <c r="B11" s="1">
        <f t="shared" si="0"/>
        <v>9.0003166666666665</v>
      </c>
      <c r="C11" s="1">
        <v>0.51040128365495296</v>
      </c>
      <c r="D11" s="1">
        <v>0.96953262573605603</v>
      </c>
      <c r="E11">
        <f t="shared" si="1"/>
        <v>0.65511886685197818</v>
      </c>
      <c r="F11">
        <f t="shared" si="3"/>
        <v>0.34488113314802177</v>
      </c>
      <c r="G11">
        <f t="shared" si="2"/>
        <v>99.626268979009396</v>
      </c>
      <c r="H11">
        <f t="shared" si="4"/>
        <v>40.373731020990604</v>
      </c>
    </row>
    <row r="12" spans="1:14" x14ac:dyDescent="0.25">
      <c r="A12" s="1">
        <v>600.01599999999996</v>
      </c>
      <c r="B12" s="1">
        <f t="shared" si="0"/>
        <v>10.000266666666667</v>
      </c>
      <c r="C12" s="1">
        <v>0.52602570138448301</v>
      </c>
      <c r="D12" s="1">
        <v>0.942761271530698</v>
      </c>
      <c r="E12">
        <f t="shared" si="1"/>
        <v>0.6418638569891103</v>
      </c>
      <c r="F12">
        <f t="shared" si="3"/>
        <v>0.3581361430108897</v>
      </c>
      <c r="G12">
        <f t="shared" si="2"/>
        <v>96.875324798074303</v>
      </c>
      <c r="H12">
        <f t="shared" si="4"/>
        <v>43.124675201925697</v>
      </c>
    </row>
    <row r="13" spans="1:14" x14ac:dyDescent="0.25">
      <c r="A13" s="1">
        <v>660.024</v>
      </c>
      <c r="B13" s="1">
        <f t="shared" si="0"/>
        <v>11.000400000000001</v>
      </c>
      <c r="C13" s="1">
        <v>0.52861304826884803</v>
      </c>
      <c r="D13" s="1">
        <v>0.92710008902605601</v>
      </c>
      <c r="E13">
        <f t="shared" si="1"/>
        <v>0.63687004346807674</v>
      </c>
      <c r="F13">
        <f t="shared" si="3"/>
        <v>0.36312995653192315</v>
      </c>
      <c r="G13">
        <f t="shared" si="2"/>
        <v>95.266028587384852</v>
      </c>
      <c r="H13">
        <f t="shared" si="4"/>
        <v>44.733971412615148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6" sqref="G16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2.7155177177157E-2</v>
      </c>
      <c r="C2">
        <v>0.91999864736869197</v>
      </c>
      <c r="D2">
        <f>C2/(C2+B2)</f>
        <v>0.97132970751590675</v>
      </c>
      <c r="E2">
        <f>B2/(B2+C2)</f>
        <v>2.8670292484093217E-2</v>
      </c>
      <c r="F2">
        <f>C2/$C$2*90</f>
        <v>90</v>
      </c>
    </row>
    <row r="3" spans="1:7" x14ac:dyDescent="0.25">
      <c r="A3">
        <v>60.052999999999997</v>
      </c>
      <c r="B3">
        <v>8.6461524261067998E-2</v>
      </c>
      <c r="C3">
        <v>0.92877251230160596</v>
      </c>
      <c r="D3">
        <f t="shared" ref="D3:D6" si="0">C3/(C3+B3)</f>
        <v>0.91483586922104687</v>
      </c>
      <c r="E3">
        <f>B3/(B3+C3)</f>
        <v>8.5164130778953073E-2</v>
      </c>
      <c r="F3">
        <f>C3/$C$3*90</f>
        <v>90</v>
      </c>
      <c r="G3">
        <f>$F$3-F3</f>
        <v>0</v>
      </c>
    </row>
    <row r="4" spans="1:7" x14ac:dyDescent="0.25">
      <c r="A4">
        <v>119.995</v>
      </c>
      <c r="B4">
        <v>0.167223050386825</v>
      </c>
      <c r="C4">
        <v>0.81542307046561202</v>
      </c>
      <c r="D4">
        <f>C4/(C4+B4)</f>
        <v>0.82982373121082442</v>
      </c>
      <c r="E4">
        <f>B4/(B4+C4)</f>
        <v>0.17017626878917555</v>
      </c>
      <c r="F4">
        <f t="shared" ref="F4:F6" si="1">C4/$C$3*90</f>
        <v>79.016201889998797</v>
      </c>
      <c r="G4">
        <f>$F$3-F4</f>
        <v>10.983798110001203</v>
      </c>
    </row>
    <row r="5" spans="1:7" x14ac:dyDescent="0.25">
      <c r="A5">
        <v>180.00800000000001</v>
      </c>
      <c r="B5">
        <v>0.23355885306094301</v>
      </c>
      <c r="C5">
        <v>0.73046192718173897</v>
      </c>
      <c r="D5">
        <f t="shared" si="0"/>
        <v>0.75772425465543691</v>
      </c>
      <c r="E5">
        <f t="shared" ref="E5:E6" si="2">B5/(B5+C5)</f>
        <v>0.24227574534456306</v>
      </c>
      <c r="F5">
        <f t="shared" si="1"/>
        <v>70.783289315314974</v>
      </c>
      <c r="G5">
        <f>$F$3-F5</f>
        <v>19.216710684685026</v>
      </c>
    </row>
    <row r="6" spans="1:7" x14ac:dyDescent="0.25">
      <c r="A6">
        <v>240.023</v>
      </c>
      <c r="B6">
        <v>0.27170592265428101</v>
      </c>
      <c r="C6">
        <v>0.668370794874937</v>
      </c>
      <c r="D6">
        <f t="shared" si="0"/>
        <v>0.71097473473399131</v>
      </c>
      <c r="E6">
        <f t="shared" si="2"/>
        <v>0.28902526526600875</v>
      </c>
      <c r="F6">
        <f t="shared" si="1"/>
        <v>64.766528662306442</v>
      </c>
      <c r="G6">
        <f t="shared" ref="G6" si="3">$F$3-F6</f>
        <v>25.233471337693558</v>
      </c>
    </row>
    <row r="13" spans="1:7" x14ac:dyDescent="0.25">
      <c r="D13" s="1"/>
      <c r="E1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 s="2">
        <v>3.7615137513271401E-14</v>
      </c>
      <c r="C2">
        <v>0.93746791539252095</v>
      </c>
      <c r="D2">
        <f>C2/(C2+B2)</f>
        <v>0.99999999999995981</v>
      </c>
      <c r="E2">
        <f>B2/(B2+C2)</f>
        <v>4.0124186540848503E-14</v>
      </c>
      <c r="F2">
        <f>C2/$C$2*90</f>
        <v>90</v>
      </c>
    </row>
    <row r="3" spans="1:7" x14ac:dyDescent="0.25">
      <c r="A3">
        <v>60.023000000000003</v>
      </c>
      <c r="B3">
        <v>6.4156447238087805E-2</v>
      </c>
      <c r="C3">
        <v>0.92375400259156104</v>
      </c>
      <c r="D3">
        <f t="shared" ref="D3:D6" si="0">C3/(C3+B3)</f>
        <v>0.93505843849596826</v>
      </c>
      <c r="E3">
        <f>B3/(B3+C3)</f>
        <v>6.4941561504031742E-2</v>
      </c>
      <c r="F3">
        <f>C3/$C$3*90</f>
        <v>90</v>
      </c>
      <c r="G3">
        <f t="shared" ref="G3:G6" si="1">$F$3-F3</f>
        <v>0</v>
      </c>
    </row>
    <row r="4" spans="1:7" x14ac:dyDescent="0.25">
      <c r="A4">
        <v>120.021</v>
      </c>
      <c r="B4">
        <v>0.15361774333543601</v>
      </c>
      <c r="C4">
        <v>0.80135506556152802</v>
      </c>
      <c r="D4">
        <f>C4/(C4+B4)</f>
        <v>0.83913914416801949</v>
      </c>
      <c r="E4">
        <f>B4/(B4+C4)</f>
        <v>0.16086085583198051</v>
      </c>
      <c r="F4">
        <f t="shared" ref="F4:F6" si="2">C4/$C$3*90</f>
        <v>78.074850770012134</v>
      </c>
      <c r="G4">
        <f t="shared" si="1"/>
        <v>11.925149229987866</v>
      </c>
    </row>
    <row r="5" spans="1:7" x14ac:dyDescent="0.25">
      <c r="A5">
        <v>180.102</v>
      </c>
      <c r="B5">
        <v>0.22222849301022901</v>
      </c>
      <c r="C5">
        <v>0.70116081304146505</v>
      </c>
      <c r="D5">
        <f t="shared" si="0"/>
        <v>0.759333910893497</v>
      </c>
      <c r="E5">
        <f t="shared" ref="E5:E6" si="3">B5/(B5+C5)</f>
        <v>0.24066608910650306</v>
      </c>
      <c r="F5">
        <f t="shared" si="2"/>
        <v>68.31307144184963</v>
      </c>
      <c r="G5">
        <f t="shared" si="1"/>
        <v>21.68692855815037</v>
      </c>
    </row>
    <row r="6" spans="1:7" x14ac:dyDescent="0.25">
      <c r="A6">
        <v>240.16499999999999</v>
      </c>
      <c r="B6">
        <v>0.26481170173402802</v>
      </c>
      <c r="C6">
        <v>0.640152660068533</v>
      </c>
      <c r="D6">
        <f t="shared" si="0"/>
        <v>0.70737886163101438</v>
      </c>
      <c r="E6">
        <f t="shared" si="3"/>
        <v>0.29262113836898568</v>
      </c>
      <c r="F6">
        <f t="shared" si="2"/>
        <v>62.36913642001501</v>
      </c>
      <c r="G6">
        <f t="shared" si="1"/>
        <v>27.63086357998499</v>
      </c>
    </row>
    <row r="13" spans="1:7" x14ac:dyDescent="0.25">
      <c r="D13" s="1"/>
      <c r="E13" s="1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8.2263881459587393E-3</v>
      </c>
      <c r="C2">
        <v>0.89775986541500996</v>
      </c>
      <c r="D2">
        <f>C2/(C2+B2)</f>
        <v>0.99091996361575574</v>
      </c>
      <c r="E2">
        <f>B2/(B2+C2)</f>
        <v>9.0800363842442576E-3</v>
      </c>
      <c r="F2">
        <f>C2/$C$2*90</f>
        <v>90</v>
      </c>
    </row>
    <row r="3" spans="1:7" x14ac:dyDescent="0.25">
      <c r="A3">
        <v>60.024999999999999</v>
      </c>
      <c r="B3">
        <v>7.4357060499254099E-2</v>
      </c>
      <c r="C3">
        <v>0.91424209397193401</v>
      </c>
      <c r="D3">
        <f t="shared" ref="D3:D6" si="0">C3/(C3+B3)</f>
        <v>0.92478542980443024</v>
      </c>
      <c r="E3">
        <f>B3/(B3+C3)</f>
        <v>7.5214570195569777E-2</v>
      </c>
      <c r="F3">
        <f>C3/$C$3*90</f>
        <v>90</v>
      </c>
      <c r="G3">
        <f>$F$3-F3</f>
        <v>0</v>
      </c>
    </row>
    <row r="4" spans="1:7" x14ac:dyDescent="0.25">
      <c r="A4">
        <v>119.99</v>
      </c>
      <c r="B4">
        <v>0.16187229684257401</v>
      </c>
      <c r="C4">
        <v>0.81084191526486904</v>
      </c>
      <c r="D4">
        <f>C4/(C4+B4)</f>
        <v>0.83358699314995299</v>
      </c>
      <c r="E4">
        <f>B4/(B4+C4)</f>
        <v>0.16641300685004703</v>
      </c>
      <c r="F4">
        <f t="shared" ref="F4:F6" si="1">C4/$C$3*90</f>
        <v>79.821059274129723</v>
      </c>
      <c r="G4">
        <f>$F$3-F4</f>
        <v>10.178940725870277</v>
      </c>
    </row>
    <row r="5" spans="1:7" x14ac:dyDescent="0.25">
      <c r="A5">
        <v>180.011</v>
      </c>
      <c r="B5">
        <v>0.22016938955179899</v>
      </c>
      <c r="C5">
        <v>0.71599525987790802</v>
      </c>
      <c r="D5">
        <f t="shared" si="0"/>
        <v>0.76481766355317748</v>
      </c>
      <c r="E5">
        <f t="shared" ref="E5:E6" si="2">B5/(B5+C5)</f>
        <v>0.23518233644682249</v>
      </c>
      <c r="F5">
        <f t="shared" si="1"/>
        <v>70.484146172982847</v>
      </c>
      <c r="G5">
        <f>$F$3-F5</f>
        <v>19.515853827017153</v>
      </c>
    </row>
    <row r="6" spans="1:7" x14ac:dyDescent="0.25">
      <c r="A6">
        <v>240.00200000000001</v>
      </c>
      <c r="B6">
        <v>0.26207976761456497</v>
      </c>
      <c r="C6">
        <v>0.65128722806563899</v>
      </c>
      <c r="D6">
        <f t="shared" si="0"/>
        <v>0.71306192488443421</v>
      </c>
      <c r="E6">
        <f t="shared" si="2"/>
        <v>0.28693807511556574</v>
      </c>
      <c r="F6">
        <f t="shared" si="1"/>
        <v>64.114145380519886</v>
      </c>
      <c r="G6">
        <f t="shared" ref="G6" si="3">$F$3-F6</f>
        <v>25.885854619480114</v>
      </c>
    </row>
    <row r="13" spans="1:7" x14ac:dyDescent="0.25">
      <c r="D13" s="1"/>
      <c r="E13" s="1"/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0.113014559185026</v>
      </c>
      <c r="D2">
        <v>0.56832154233650101</v>
      </c>
      <c r="E2">
        <f>D2/(D2+C2)</f>
        <v>0.83412803323844531</v>
      </c>
      <c r="F2">
        <f>C2/(C2+D2)</f>
        <v>0.16587196676155472</v>
      </c>
      <c r="G2">
        <f>D2/$D$2*70</f>
        <v>70</v>
      </c>
    </row>
    <row r="3" spans="1:8" x14ac:dyDescent="0.25">
      <c r="A3">
        <v>59.95</v>
      </c>
      <c r="B3" t="s">
        <v>3</v>
      </c>
      <c r="C3">
        <v>0.15637338522525801</v>
      </c>
      <c r="D3">
        <v>0.59055847152384</v>
      </c>
      <c r="E3">
        <f t="shared" ref="E3:E6" si="0">D3/(D3+C3)</f>
        <v>0.79064571444864029</v>
      </c>
      <c r="F3">
        <f>C3/(C3+D3)</f>
        <v>0.20935428555135976</v>
      </c>
      <c r="G3">
        <f>D3/$D$3*70</f>
        <v>70</v>
      </c>
      <c r="H3">
        <f>$G$3-G3</f>
        <v>0</v>
      </c>
    </row>
    <row r="4" spans="1:8" x14ac:dyDescent="0.25">
      <c r="A4">
        <v>119.956</v>
      </c>
      <c r="B4" t="s">
        <v>3</v>
      </c>
      <c r="C4">
        <v>0.196252355140384</v>
      </c>
      <c r="D4">
        <v>0.52788984826764296</v>
      </c>
      <c r="E4">
        <f>D4/(D4+C4)</f>
        <v>0.72898644186630401</v>
      </c>
      <c r="F4">
        <f>C4/(C4+D4)</f>
        <v>0.27101355813369599</v>
      </c>
      <c r="G4">
        <f t="shared" ref="G4:G6" si="1">D4/$D$3*70</f>
        <v>62.571770892365052</v>
      </c>
      <c r="H4">
        <f>$G$3-G4</f>
        <v>7.428229107634948</v>
      </c>
    </row>
    <row r="5" spans="1:8" x14ac:dyDescent="0.25">
      <c r="A5">
        <v>180.018</v>
      </c>
      <c r="B5" t="s">
        <v>3</v>
      </c>
      <c r="C5">
        <v>0.21683295174932801</v>
      </c>
      <c r="D5">
        <v>0.47892315997873203</v>
      </c>
      <c r="E5">
        <f t="shared" si="0"/>
        <v>0.68834919579681919</v>
      </c>
      <c r="F5">
        <f t="shared" ref="F5:F6" si="2">C5/(C5+D5)</f>
        <v>0.31165080420318075</v>
      </c>
      <c r="G5">
        <f t="shared" si="1"/>
        <v>56.767657759622708</v>
      </c>
      <c r="H5">
        <f>$G$3-G5</f>
        <v>13.232342240377292</v>
      </c>
    </row>
    <row r="6" spans="1:8" x14ac:dyDescent="0.25">
      <c r="A6">
        <v>239.96100000000001</v>
      </c>
      <c r="B6" t="s">
        <v>3</v>
      </c>
      <c r="C6">
        <v>0.24482319138332001</v>
      </c>
      <c r="D6">
        <v>0.43504144118760002</v>
      </c>
      <c r="E6">
        <f t="shared" si="0"/>
        <v>0.63989420885519988</v>
      </c>
      <c r="F6">
        <f t="shared" si="2"/>
        <v>0.36010579114480012</v>
      </c>
      <c r="G6">
        <f t="shared" si="1"/>
        <v>51.566275570568394</v>
      </c>
      <c r="H6">
        <f t="shared" ref="H6" si="3">$G$3-G6</f>
        <v>18.433724429431606</v>
      </c>
    </row>
    <row r="13" spans="1:8" x14ac:dyDescent="0.25">
      <c r="E13" s="1"/>
      <c r="F13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7.8553232982199198E-2</v>
      </c>
      <c r="C2">
        <v>0.66528920571149697</v>
      </c>
      <c r="D2">
        <f>C2/(C2+B2)</f>
        <v>0.89439533307597918</v>
      </c>
      <c r="E2">
        <f>B2/(B2+C2)</f>
        <v>0.10560466692402087</v>
      </c>
      <c r="F2">
        <f>C2/$C$2*70</f>
        <v>70</v>
      </c>
    </row>
    <row r="3" spans="1:7" x14ac:dyDescent="0.25">
      <c r="A3">
        <v>60.011000000000003</v>
      </c>
      <c r="B3">
        <v>0.125461986689168</v>
      </c>
      <c r="C3">
        <v>0.65012246250550498</v>
      </c>
      <c r="D3">
        <f t="shared" ref="D3:D6" si="0">C3/(C3+B3)</f>
        <v>0.83823555665738103</v>
      </c>
      <c r="E3">
        <f>B3/(B3+C3)</f>
        <v>0.16176444334261894</v>
      </c>
      <c r="F3">
        <f>C3/$C$3*70</f>
        <v>70</v>
      </c>
      <c r="G3">
        <f>$F$3-F3</f>
        <v>0</v>
      </c>
    </row>
    <row r="4" spans="1:7" x14ac:dyDescent="0.25">
      <c r="A4">
        <v>119.99299999999999</v>
      </c>
      <c r="B4">
        <v>0.17407545796388299</v>
      </c>
      <c r="C4">
        <v>0.57189121881077598</v>
      </c>
      <c r="D4">
        <f>C4/(C4+B4)</f>
        <v>0.76664445827991379</v>
      </c>
      <c r="E4">
        <f>B4/(B4+C4)</f>
        <v>0.23335554172008618</v>
      </c>
      <c r="F4">
        <f t="shared" ref="F4:F6" si="1">C4/$C$3*70</f>
        <v>61.576683818112713</v>
      </c>
      <c r="G4">
        <f>$F$3-F4</f>
        <v>8.4233161818872873</v>
      </c>
    </row>
    <row r="5" spans="1:7" x14ac:dyDescent="0.25">
      <c r="A5">
        <v>180.00800000000001</v>
      </c>
      <c r="B5">
        <v>0.212396074273415</v>
      </c>
      <c r="C5">
        <v>0.51463526734845999</v>
      </c>
      <c r="D5">
        <f t="shared" si="0"/>
        <v>0.70785843454891795</v>
      </c>
      <c r="E5">
        <f t="shared" ref="E5:E6" si="2">B5/(B5+C5)</f>
        <v>0.29214156545108205</v>
      </c>
      <c r="F5">
        <f t="shared" si="1"/>
        <v>55.411819760168889</v>
      </c>
      <c r="G5">
        <f>$F$3-F5</f>
        <v>14.588180239831111</v>
      </c>
    </row>
    <row r="6" spans="1:7" x14ac:dyDescent="0.25">
      <c r="A6">
        <v>240.001</v>
      </c>
      <c r="B6">
        <v>0.239584309850363</v>
      </c>
      <c r="C6">
        <v>0.46897837862011099</v>
      </c>
      <c r="D6">
        <f t="shared" si="0"/>
        <v>0.66187281132804587</v>
      </c>
      <c r="E6">
        <f t="shared" si="2"/>
        <v>0.33812718867195413</v>
      </c>
      <c r="F6">
        <f t="shared" si="1"/>
        <v>50.495850238569155</v>
      </c>
      <c r="G6">
        <f t="shared" ref="G6" si="3">$F$3-F6</f>
        <v>19.504149761430845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1.94789185775341E-3</v>
      </c>
      <c r="C2">
        <v>0.76643361508784102</v>
      </c>
      <c r="D2">
        <f>C2/(C2+B2)</f>
        <v>0.99746494177677891</v>
      </c>
      <c r="E2">
        <f>B2/(B2+C2)</f>
        <v>2.5350582232210477E-3</v>
      </c>
      <c r="F2">
        <f>C2/$C$2*70</f>
        <v>70</v>
      </c>
    </row>
    <row r="3" spans="1:7" x14ac:dyDescent="0.25">
      <c r="A3">
        <v>59.988</v>
      </c>
      <c r="B3">
        <v>4.0792326397212898E-2</v>
      </c>
      <c r="C3">
        <v>0.75880216001858003</v>
      </c>
      <c r="D3">
        <f t="shared" ref="D3:D6" si="0">C3/(C3+B3)</f>
        <v>0.94898373226650712</v>
      </c>
      <c r="E3">
        <f>B3/(B3+C3)</f>
        <v>5.1016267733492972E-2</v>
      </c>
      <c r="F3">
        <f>C3/$C$3*70</f>
        <v>70</v>
      </c>
      <c r="G3">
        <f>$F$3-F3</f>
        <v>0</v>
      </c>
    </row>
    <row r="4" spans="1:7" x14ac:dyDescent="0.25">
      <c r="A4">
        <v>120.01600000000001</v>
      </c>
      <c r="B4">
        <v>0.112424223379857</v>
      </c>
      <c r="C4">
        <v>0.65625169182730902</v>
      </c>
      <c r="D4">
        <f>C4/(C4+B4)</f>
        <v>0.85374301294511412</v>
      </c>
      <c r="E4">
        <f>B4/(B4+C4)</f>
        <v>0.14625698705488582</v>
      </c>
      <c r="F4">
        <f t="shared" ref="F4:F6" si="1">C4/$C$3*70</f>
        <v>60.539651635660604</v>
      </c>
      <c r="G4">
        <f>$F$3-F4</f>
        <v>9.4603483643393957</v>
      </c>
    </row>
    <row r="5" spans="1:7" x14ac:dyDescent="0.25">
      <c r="A5">
        <v>179.99</v>
      </c>
      <c r="B5">
        <v>0.17326913422836299</v>
      </c>
      <c r="C5">
        <v>0.59041182955262195</v>
      </c>
      <c r="D5">
        <f t="shared" si="0"/>
        <v>0.77311319458520034</v>
      </c>
      <c r="E5">
        <f t="shared" ref="E5:E6" si="2">B5/(B5+C5)</f>
        <v>0.22688680541479964</v>
      </c>
      <c r="F5">
        <f t="shared" si="1"/>
        <v>54.465880892684275</v>
      </c>
      <c r="G5">
        <f>$F$3-F5</f>
        <v>15.534119107315725</v>
      </c>
    </row>
    <row r="6" spans="1:7" x14ac:dyDescent="0.25">
      <c r="A6">
        <v>240.005</v>
      </c>
      <c r="B6">
        <v>0.215496592239135</v>
      </c>
      <c r="C6">
        <v>0.51721097141106998</v>
      </c>
      <c r="D6">
        <f t="shared" si="0"/>
        <v>0.70589003999689404</v>
      </c>
      <c r="E6">
        <f t="shared" si="2"/>
        <v>0.29410996000310596</v>
      </c>
      <c r="F6">
        <f t="shared" si="1"/>
        <v>47.713053423422501</v>
      </c>
      <c r="G6">
        <f t="shared" ref="G6" si="3">$F$3-F6</f>
        <v>22.286946576577499</v>
      </c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7.05772053606469E-3</v>
      </c>
      <c r="D2">
        <v>0.481956302267043</v>
      </c>
      <c r="E2">
        <f>D2/(D2+C2)</f>
        <v>0.98556744754351078</v>
      </c>
      <c r="F2">
        <f>C2/(C2+D2)</f>
        <v>1.4432552456489266E-2</v>
      </c>
      <c r="G2">
        <f>D2/$D$2*50</f>
        <v>50</v>
      </c>
    </row>
    <row r="3" spans="1:8" x14ac:dyDescent="0.25">
      <c r="A3">
        <v>60.021000000000001</v>
      </c>
      <c r="B3" t="s">
        <v>3</v>
      </c>
      <c r="C3">
        <v>6.5786702246754494E-2</v>
      </c>
      <c r="D3">
        <v>0.46472775715758202</v>
      </c>
      <c r="E3">
        <f t="shared" ref="E3:E6" si="0">D3/(D3+C3)</f>
        <v>0.87599451611437695</v>
      </c>
      <c r="F3">
        <f>C3/(C3+D3)</f>
        <v>0.12400548388562309</v>
      </c>
      <c r="G3">
        <f>D3/$D$3*50</f>
        <v>50</v>
      </c>
      <c r="H3">
        <f>$G$3-G3</f>
        <v>0</v>
      </c>
    </row>
    <row r="4" spans="1:8" x14ac:dyDescent="0.25">
      <c r="A4">
        <v>120.08499999999999</v>
      </c>
      <c r="B4" t="s">
        <v>3</v>
      </c>
      <c r="C4">
        <v>0.11863929490684499</v>
      </c>
      <c r="D4">
        <v>0.39608586201333401</v>
      </c>
      <c r="E4">
        <f>D4/(D4+C4)</f>
        <v>0.76950942981548709</v>
      </c>
      <c r="F4">
        <f>C4/(C4+D4)</f>
        <v>0.23049057018451305</v>
      </c>
      <c r="G4">
        <f t="shared" ref="G4:G6" si="1">D4/$D$3*50</f>
        <v>42.614827273920227</v>
      </c>
      <c r="H4">
        <f>$G$3-G4</f>
        <v>7.385172726079773</v>
      </c>
    </row>
    <row r="5" spans="1:8" x14ac:dyDescent="0.25">
      <c r="A5">
        <v>180.02099999999999</v>
      </c>
      <c r="B5" t="s">
        <v>3</v>
      </c>
      <c r="C5">
        <v>0.15419802386496601</v>
      </c>
      <c r="D5">
        <v>0.34675075588237098</v>
      </c>
      <c r="E5">
        <f t="shared" si="0"/>
        <v>0.69218804377018606</v>
      </c>
      <c r="F5">
        <f t="shared" ref="F5:F6" si="2">C5/(C5+D5)</f>
        <v>0.30781195622981394</v>
      </c>
      <c r="G5">
        <f t="shared" si="1"/>
        <v>37.306869510356485</v>
      </c>
      <c r="H5">
        <f>$G$3-G5</f>
        <v>12.693130489643515</v>
      </c>
    </row>
    <row r="6" spans="1:8" x14ac:dyDescent="0.25">
      <c r="A6">
        <v>239.988</v>
      </c>
      <c r="B6" t="s">
        <v>3</v>
      </c>
      <c r="C6">
        <v>0.168595623740566</v>
      </c>
      <c r="D6">
        <v>0.31047998867964799</v>
      </c>
      <c r="E6">
        <f t="shared" si="0"/>
        <v>0.64808138972291307</v>
      </c>
      <c r="F6">
        <f t="shared" si="2"/>
        <v>0.35191861027708682</v>
      </c>
      <c r="G6">
        <f t="shared" si="1"/>
        <v>33.404502302448982</v>
      </c>
      <c r="H6">
        <f t="shared" ref="H6" si="3">$G$3-G6</f>
        <v>16.595497697551018</v>
      </c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5.6692120353591504E-3</v>
      </c>
      <c r="C2">
        <v>0.48478585092017701</v>
      </c>
      <c r="D2">
        <f t="shared" ref="D2:D5" si="0">C2/(C2+B2)</f>
        <v>0.9884409144413846</v>
      </c>
      <c r="E2">
        <f t="shared" ref="E2:E5" si="1">B2/(B2+C2)</f>
        <v>1.1559085558615411E-2</v>
      </c>
      <c r="F2">
        <f>C2/$C$2*50</f>
        <v>50</v>
      </c>
    </row>
    <row r="3" spans="1:7" x14ac:dyDescent="0.25">
      <c r="A3">
        <v>59.99</v>
      </c>
      <c r="B3">
        <v>6.0097928512956998E-2</v>
      </c>
      <c r="C3">
        <v>0.47653809320441298</v>
      </c>
      <c r="D3">
        <f t="shared" si="0"/>
        <v>0.88800988737090636</v>
      </c>
      <c r="E3">
        <f t="shared" si="1"/>
        <v>0.11199011262909363</v>
      </c>
      <c r="F3">
        <f>C3/$C$3*50</f>
        <v>50</v>
      </c>
      <c r="G3">
        <f>$F$3-F3</f>
        <v>0</v>
      </c>
    </row>
    <row r="4" spans="1:7" x14ac:dyDescent="0.25">
      <c r="A4">
        <v>120.01300000000001</v>
      </c>
      <c r="B4">
        <v>0.11691771027834599</v>
      </c>
      <c r="C4">
        <v>0.39682603375208803</v>
      </c>
      <c r="D4">
        <f t="shared" si="0"/>
        <v>0.77242017710794786</v>
      </c>
      <c r="E4">
        <f t="shared" si="1"/>
        <v>0.22757982289205225</v>
      </c>
      <c r="F4">
        <f t="shared" ref="F4:F5" si="2">C4/$C$3*50</f>
        <v>41.636339194175171</v>
      </c>
      <c r="G4">
        <f>$F$3-F4</f>
        <v>8.3636608058248285</v>
      </c>
    </row>
    <row r="5" spans="1:7" x14ac:dyDescent="0.25">
      <c r="A5">
        <v>179.98099999999999</v>
      </c>
      <c r="B5">
        <v>0.14963846499571301</v>
      </c>
      <c r="C5">
        <v>0.34149133137004201</v>
      </c>
      <c r="D5">
        <f t="shared" si="0"/>
        <v>0.69531788520468019</v>
      </c>
      <c r="E5">
        <f t="shared" si="1"/>
        <v>0.30468211479531981</v>
      </c>
      <c r="F5">
        <f t="shared" si="2"/>
        <v>35.830433730253532</v>
      </c>
      <c r="G5">
        <f>$F$3-F5</f>
        <v>14.169566269746468</v>
      </c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9.0349904178977092E-3</v>
      </c>
      <c r="C2">
        <v>0.47441299463417302</v>
      </c>
      <c r="D2">
        <f>C2/(C2+B2)</f>
        <v>0.98131134952000143</v>
      </c>
      <c r="E2">
        <f>B2/(B2+C2)</f>
        <v>1.8688650479998539E-2</v>
      </c>
      <c r="F2">
        <f>C2/$C$2*50</f>
        <v>50</v>
      </c>
    </row>
    <row r="3" spans="1:7" x14ac:dyDescent="0.25">
      <c r="A3">
        <v>60.014000000000003</v>
      </c>
      <c r="B3">
        <v>8.8164428450352897E-2</v>
      </c>
      <c r="C3">
        <v>0.41936029724866603</v>
      </c>
      <c r="D3">
        <f t="shared" ref="D3:D5" si="0">C3/(C3+B3)</f>
        <v>0.82628545175030998</v>
      </c>
      <c r="E3">
        <f>B3/(B3+C3)</f>
        <v>0.17371454824968996</v>
      </c>
      <c r="F3">
        <f>C3/$C$3*50</f>
        <v>50</v>
      </c>
      <c r="G3">
        <f>$F$3-F3</f>
        <v>0</v>
      </c>
    </row>
    <row r="4" spans="1:7" x14ac:dyDescent="0.25">
      <c r="A4">
        <v>120.008</v>
      </c>
      <c r="B4">
        <v>0.13380829637590799</v>
      </c>
      <c r="C4">
        <v>0.35459177776462297</v>
      </c>
      <c r="D4">
        <f>C4/(C4+B4)</f>
        <v>0.72602728078741785</v>
      </c>
      <c r="E4">
        <f>B4/(B4+C4)</f>
        <v>0.27397271921258215</v>
      </c>
      <c r="F4">
        <f t="shared" ref="F4:F5" si="1">C4/$C$3*50</f>
        <v>42.277700117419847</v>
      </c>
      <c r="G4">
        <f>$F$3-F4</f>
        <v>7.7222998825801525</v>
      </c>
    </row>
    <row r="5" spans="1:7" x14ac:dyDescent="0.25">
      <c r="A5">
        <v>180.011</v>
      </c>
      <c r="B5">
        <v>0.150210790580492</v>
      </c>
      <c r="C5">
        <v>0.30925558838434097</v>
      </c>
      <c r="D5">
        <f t="shared" si="0"/>
        <v>0.6730755557807877</v>
      </c>
      <c r="E5">
        <f t="shared" ref="E5" si="2">B5/(B5+C5)</f>
        <v>0.3269244442192123</v>
      </c>
      <c r="F5">
        <f t="shared" si="1"/>
        <v>36.872301743071681</v>
      </c>
      <c r="G5">
        <f>$F$3-F5</f>
        <v>13.127698256928319</v>
      </c>
    </row>
  </sheetData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2.49408360625132E-2</v>
      </c>
      <c r="C2">
        <v>0.25723902557615602</v>
      </c>
      <c r="D2">
        <f>C2/(C2+B2)</f>
        <v>0.91161369235324852</v>
      </c>
      <c r="E2">
        <f>B2/(B2+C2)</f>
        <v>8.8386307646751539E-2</v>
      </c>
      <c r="F2">
        <f>C2/$C$2*30</f>
        <v>30</v>
      </c>
    </row>
    <row r="3" spans="1:7" x14ac:dyDescent="0.25">
      <c r="A3">
        <v>60.094000000000001</v>
      </c>
      <c r="B3">
        <v>6.5414834754806403E-2</v>
      </c>
      <c r="C3">
        <v>0.239231264452931</v>
      </c>
      <c r="D3">
        <f t="shared" ref="D3:D6" si="0">C3/(C3+B3)</f>
        <v>0.7852759811304848</v>
      </c>
      <c r="E3">
        <f>B3/(B3+C3)</f>
        <v>0.2147240188695152</v>
      </c>
      <c r="F3">
        <f>C3/$C$3*30</f>
        <v>30</v>
      </c>
      <c r="G3">
        <f>$F$3-F3</f>
        <v>0</v>
      </c>
    </row>
    <row r="4" spans="1:7" x14ac:dyDescent="0.25">
      <c r="A4">
        <v>120.125</v>
      </c>
      <c r="B4">
        <v>8.5764795603370303E-2</v>
      </c>
      <c r="C4">
        <v>0.19517114419075801</v>
      </c>
      <c r="D4">
        <f>C4/(C4+B4)</f>
        <v>0.69471760834082208</v>
      </c>
      <c r="E4">
        <f>B4/(B4+C4)</f>
        <v>0.30528239165917787</v>
      </c>
      <c r="F4">
        <f t="shared" ref="F4:F6" si="1">C4/$C$3*30</f>
        <v>24.474787353200416</v>
      </c>
      <c r="G4">
        <f>$F$3-F4</f>
        <v>5.5252126467995843</v>
      </c>
    </row>
    <row r="5" spans="1:7" x14ac:dyDescent="0.25">
      <c r="A5">
        <v>180.154</v>
      </c>
      <c r="B5">
        <v>0.108751582302354</v>
      </c>
      <c r="C5">
        <v>0.16591332149209601</v>
      </c>
      <c r="D5">
        <f t="shared" si="0"/>
        <v>0.60405723192162897</v>
      </c>
      <c r="E5">
        <f t="shared" ref="E5:E6" si="2">B5/(B5+C5)</f>
        <v>0.39594276807837098</v>
      </c>
      <c r="F5">
        <f t="shared" si="1"/>
        <v>20.805807535838145</v>
      </c>
      <c r="G5">
        <f>$F$3-F5</f>
        <v>9.1941924641618549</v>
      </c>
    </row>
    <row r="6" spans="1:7" x14ac:dyDescent="0.25">
      <c r="A6">
        <v>240.072</v>
      </c>
      <c r="B6">
        <v>9.7693745537850402E-2</v>
      </c>
      <c r="C6">
        <v>0.149472175195631</v>
      </c>
      <c r="D6">
        <f t="shared" si="0"/>
        <v>0.60474427361208338</v>
      </c>
      <c r="E6">
        <f t="shared" si="2"/>
        <v>0.39525572638791656</v>
      </c>
      <c r="F6">
        <f t="shared" si="1"/>
        <v>18.744060338949527</v>
      </c>
      <c r="G6">
        <f t="shared" ref="G6" si="3">$F$3-F6</f>
        <v>11.255939661050473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" sqref="G1"/>
    </sheetView>
  </sheetViews>
  <sheetFormatPr baseColWidth="10" defaultRowHeight="15" x14ac:dyDescent="0.25"/>
  <cols>
    <col min="2" max="2" width="20.28515625" hidden="1" customWidth="1"/>
    <col min="3" max="3" width="19" hidden="1" customWidth="1"/>
    <col min="4" max="4" width="12" hidden="1" customWidth="1"/>
    <col min="5" max="5" width="12.7109375" hidden="1" customWidth="1"/>
    <col min="6" max="6" width="16.28515625" hidden="1" customWidth="1"/>
    <col min="7" max="7" width="30.85546875" bestFit="1" customWidth="1"/>
  </cols>
  <sheetData>
    <row r="1" spans="1:7" x14ac:dyDescent="0.25">
      <c r="A1" s="1" t="s">
        <v>7</v>
      </c>
      <c r="B1" s="1"/>
      <c r="C1" s="1" t="s">
        <v>1</v>
      </c>
      <c r="D1" s="1" t="s">
        <v>2</v>
      </c>
      <c r="E1" s="1" t="s">
        <v>4</v>
      </c>
      <c r="F1" s="1" t="s">
        <v>5</v>
      </c>
      <c r="G1" s="1" t="s">
        <v>8</v>
      </c>
    </row>
    <row r="2" spans="1:7" x14ac:dyDescent="0.25">
      <c r="A2">
        <v>0</v>
      </c>
      <c r="B2">
        <v>0.304976755118887</v>
      </c>
      <c r="C2">
        <v>1.14990346398738</v>
      </c>
      <c r="D2">
        <f>C2/(C2+B2)</f>
        <v>0.7903767257855534</v>
      </c>
      <c r="E2">
        <f>B2/(B2+C2)</f>
        <v>0.20962327421444649</v>
      </c>
      <c r="F2">
        <f>C2/$C$2*140</f>
        <v>140</v>
      </c>
    </row>
    <row r="3" spans="1:7" x14ac:dyDescent="0.25">
      <c r="A3">
        <v>60.014000000000003</v>
      </c>
      <c r="B3">
        <v>0.33944094472691699</v>
      </c>
      <c r="C3">
        <v>1.18439638408333</v>
      </c>
      <c r="D3">
        <f t="shared" ref="D3:D13" si="0">C3/(C3+B3)</f>
        <v>0.77724594462327601</v>
      </c>
      <c r="E3">
        <f>B3/(B3+C3)</f>
        <v>0.22275405537672405</v>
      </c>
      <c r="F3">
        <f>C3/$C$3*140</f>
        <v>140</v>
      </c>
      <c r="G3">
        <f>$F$3-F3</f>
        <v>0</v>
      </c>
    </row>
    <row r="4" spans="1:7" x14ac:dyDescent="0.25">
      <c r="A4">
        <v>119.985</v>
      </c>
      <c r="B4">
        <v>0.37768717441127397</v>
      </c>
      <c r="C4">
        <v>1.11474510494655</v>
      </c>
      <c r="D4">
        <f t="shared" si="0"/>
        <v>0.74693178401783944</v>
      </c>
      <c r="E4">
        <f>B4/(B4+C4)</f>
        <v>0.25306821598216056</v>
      </c>
      <c r="F4">
        <f t="shared" ref="F4:F13" si="1">C4/$C$3*140</f>
        <v>131.76696314663593</v>
      </c>
      <c r="G4">
        <f>$F$3-F4</f>
        <v>8.2330368533640694</v>
      </c>
    </row>
    <row r="5" spans="1:7" x14ac:dyDescent="0.25">
      <c r="A5">
        <v>180.09100000000001</v>
      </c>
      <c r="B5">
        <v>0.43002491818175098</v>
      </c>
      <c r="C5">
        <v>1.0321173875498999</v>
      </c>
      <c r="D5">
        <f t="shared" si="0"/>
        <v>0.70589393624954444</v>
      </c>
      <c r="E5">
        <f t="shared" ref="E5:E13" si="2">B5/(B5+C5)</f>
        <v>0.29410606375045556</v>
      </c>
      <c r="F5">
        <f t="shared" si="1"/>
        <v>122.00006366012319</v>
      </c>
      <c r="G5">
        <f>$F$3-F5</f>
        <v>17.999936339876811</v>
      </c>
    </row>
    <row r="6" spans="1:7" x14ac:dyDescent="0.25">
      <c r="A6">
        <v>240.012</v>
      </c>
      <c r="B6">
        <v>0.48276705556730698</v>
      </c>
      <c r="C6">
        <v>0.96184044344393504</v>
      </c>
      <c r="D6">
        <f t="shared" si="0"/>
        <v>0.66581437802466359</v>
      </c>
      <c r="E6">
        <f t="shared" si="2"/>
        <v>0.3341856219753363</v>
      </c>
      <c r="F6">
        <f t="shared" si="1"/>
        <v>113.69307091085889</v>
      </c>
      <c r="G6">
        <f t="shared" ref="G6:G13" si="3">$F$3-F6</f>
        <v>26.306929089141107</v>
      </c>
    </row>
    <row r="7" spans="1:7" x14ac:dyDescent="0.25">
      <c r="A7">
        <v>300.01499999999999</v>
      </c>
      <c r="B7">
        <v>0.496502984502046</v>
      </c>
      <c r="C7">
        <v>0.90517943333990003</v>
      </c>
      <c r="D7">
        <f t="shared" si="0"/>
        <v>0.6457806859941424</v>
      </c>
      <c r="E7">
        <f t="shared" si="2"/>
        <v>0.3542193140058576</v>
      </c>
      <c r="F7">
        <f t="shared" si="1"/>
        <v>106.99553153876403</v>
      </c>
      <c r="G7">
        <f t="shared" si="3"/>
        <v>33.004468461235973</v>
      </c>
    </row>
    <row r="8" spans="1:7" x14ac:dyDescent="0.25">
      <c r="A8">
        <v>360.05099999999999</v>
      </c>
      <c r="B8">
        <v>0.528844991502749</v>
      </c>
      <c r="C8">
        <v>0.86788975727360596</v>
      </c>
      <c r="D8">
        <f t="shared" si="0"/>
        <v>0.62137049145082335</v>
      </c>
      <c r="E8">
        <f t="shared" si="2"/>
        <v>0.37862950854917665</v>
      </c>
      <c r="F8">
        <f t="shared" si="1"/>
        <v>102.58775495362893</v>
      </c>
      <c r="G8">
        <f>$F$3-F8</f>
        <v>37.412245046371069</v>
      </c>
    </row>
    <row r="9" spans="1:7" x14ac:dyDescent="0.25">
      <c r="A9">
        <v>420.07499999999999</v>
      </c>
      <c r="B9">
        <v>0.54084058679470204</v>
      </c>
      <c r="C9">
        <v>0.83099814482857604</v>
      </c>
      <c r="D9">
        <f t="shared" si="0"/>
        <v>0.6057549810138888</v>
      </c>
      <c r="E9">
        <f t="shared" si="2"/>
        <v>0.39424501898611125</v>
      </c>
      <c r="F9">
        <f t="shared" si="1"/>
        <v>98.227030949644785</v>
      </c>
      <c r="G9">
        <f t="shared" si="3"/>
        <v>41.772969050355215</v>
      </c>
    </row>
    <row r="10" spans="1:7" x14ac:dyDescent="0.25">
      <c r="A10">
        <v>480.05200000000002</v>
      </c>
      <c r="B10">
        <v>0.54261913683932606</v>
      </c>
      <c r="C10">
        <v>0.81681113257604498</v>
      </c>
      <c r="D10">
        <f t="shared" si="0"/>
        <v>0.60084812803772436</v>
      </c>
      <c r="E10">
        <f t="shared" si="2"/>
        <v>0.39915187196227564</v>
      </c>
      <c r="F10">
        <f t="shared" si="1"/>
        <v>96.550074027075709</v>
      </c>
      <c r="G10">
        <f t="shared" si="3"/>
        <v>43.449925972924291</v>
      </c>
    </row>
    <row r="11" spans="1:7" x14ac:dyDescent="0.25">
      <c r="A11">
        <v>540.024</v>
      </c>
      <c r="B11">
        <v>0.55762941010839495</v>
      </c>
      <c r="C11">
        <v>0.79768588612008995</v>
      </c>
      <c r="D11">
        <f t="shared" si="0"/>
        <v>0.58856111809544032</v>
      </c>
      <c r="E11">
        <f t="shared" si="2"/>
        <v>0.41143888190455968</v>
      </c>
      <c r="F11">
        <f t="shared" si="1"/>
        <v>94.289399695562949</v>
      </c>
      <c r="G11">
        <f t="shared" si="3"/>
        <v>45.710600304437051</v>
      </c>
    </row>
    <row r="12" spans="1:7" x14ac:dyDescent="0.25">
      <c r="A12">
        <v>600.01800000000003</v>
      </c>
      <c r="B12">
        <v>0.56321862671754097</v>
      </c>
      <c r="C12">
        <v>0.77926369735189704</v>
      </c>
      <c r="D12">
        <f t="shared" si="0"/>
        <v>0.58046477289155785</v>
      </c>
      <c r="E12">
        <f t="shared" si="2"/>
        <v>0.41953522710844221</v>
      </c>
      <c r="F12">
        <f t="shared" si="1"/>
        <v>92.111829363361096</v>
      </c>
      <c r="G12">
        <f t="shared" si="3"/>
        <v>47.888170636638904</v>
      </c>
    </row>
    <row r="13" spans="1:7" x14ac:dyDescent="0.25">
      <c r="A13">
        <v>660.28800000000001</v>
      </c>
      <c r="B13">
        <v>0.56998194098064103</v>
      </c>
      <c r="C13">
        <v>0.77016036380807895</v>
      </c>
      <c r="D13">
        <f t="shared" si="0"/>
        <v>0.57468550993134904</v>
      </c>
      <c r="E13">
        <f t="shared" si="2"/>
        <v>0.42531449006865096</v>
      </c>
      <c r="F13">
        <f t="shared" si="1"/>
        <v>91.035781924123995</v>
      </c>
      <c r="G13">
        <f t="shared" si="3"/>
        <v>48.964218075876005</v>
      </c>
    </row>
  </sheetData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2.96458150638465E-2</v>
      </c>
      <c r="C2">
        <v>0.28767061598221999</v>
      </c>
      <c r="D2">
        <f>C2/(C2+B2)</f>
        <v>0.90657333764244097</v>
      </c>
      <c r="E2">
        <f>B2/(B2+C2)</f>
        <v>9.3426662357558976E-2</v>
      </c>
      <c r="F2">
        <f>C2/$C$2*30</f>
        <v>30</v>
      </c>
    </row>
    <row r="3" spans="1:7" x14ac:dyDescent="0.25">
      <c r="A3">
        <v>60.027000000000001</v>
      </c>
      <c r="B3">
        <v>6.7845323530854207E-2</v>
      </c>
      <c r="C3">
        <v>0.226951031972322</v>
      </c>
      <c r="D3">
        <f t="shared" ref="D3:D5" si="0">C3/(C3+B3)</f>
        <v>0.76985698003270187</v>
      </c>
      <c r="E3">
        <f>B3/(B3+C3)</f>
        <v>0.23014301996729819</v>
      </c>
      <c r="F3">
        <f>C3/$C$3*30</f>
        <v>30</v>
      </c>
      <c r="G3">
        <f>$F$3-F3</f>
        <v>0</v>
      </c>
    </row>
    <row r="4" spans="1:7" x14ac:dyDescent="0.25">
      <c r="A4">
        <v>120.068</v>
      </c>
      <c r="B4">
        <v>9.7976655645289304E-2</v>
      </c>
      <c r="C4">
        <v>0.18716552514590401</v>
      </c>
      <c r="D4">
        <f>C4/(C4+B4)</f>
        <v>0.6563936792044226</v>
      </c>
      <c r="E4">
        <f>B4/(B4+C4)</f>
        <v>0.34360632079557746</v>
      </c>
      <c r="F4">
        <f t="shared" ref="F4:F5" si="1">C4/$C$3*30</f>
        <v>24.740869012932702</v>
      </c>
      <c r="G4">
        <f>$F$3-F4</f>
        <v>5.259130987067298</v>
      </c>
    </row>
    <row r="5" spans="1:7" x14ac:dyDescent="0.25">
      <c r="A5">
        <v>180.035</v>
      </c>
      <c r="B5">
        <v>0.107104548826237</v>
      </c>
      <c r="C5">
        <v>0.15873911628154899</v>
      </c>
      <c r="D5">
        <f t="shared" si="0"/>
        <v>0.59711453427783734</v>
      </c>
      <c r="E5">
        <f t="shared" ref="E5" si="2">B5/(B5+C5)</f>
        <v>0.40288546572216266</v>
      </c>
      <c r="F5">
        <f t="shared" si="1"/>
        <v>20.983264306228158</v>
      </c>
      <c r="G5">
        <f>$F$3-F5</f>
        <v>9.0167356937718424</v>
      </c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1.79150493541772E-2</v>
      </c>
      <c r="C2">
        <v>0.28156419512885</v>
      </c>
      <c r="D2">
        <f>C2/(C2+B2)</f>
        <v>0.94017932900457635</v>
      </c>
      <c r="E2">
        <f>B2/(B2+C2)</f>
        <v>5.9820670995423604E-2</v>
      </c>
      <c r="F2">
        <f>C2/$C$2*30</f>
        <v>30</v>
      </c>
    </row>
    <row r="3" spans="1:7" x14ac:dyDescent="0.25">
      <c r="A3">
        <v>60.026000000000003</v>
      </c>
      <c r="B3">
        <v>6.41521181546576E-2</v>
      </c>
      <c r="C3">
        <v>0.254979373755232</v>
      </c>
      <c r="D3">
        <f t="shared" ref="D3:D6" si="0">C3/(C3+B3)</f>
        <v>0.79897904224139782</v>
      </c>
      <c r="E3">
        <f>B3/(B3+C3)</f>
        <v>0.20102095775860215</v>
      </c>
      <c r="F3">
        <f>C3/$C$3*30</f>
        <v>30</v>
      </c>
      <c r="G3">
        <f>$F$3-F3</f>
        <v>0</v>
      </c>
    </row>
    <row r="4" spans="1:7" x14ac:dyDescent="0.25">
      <c r="A4">
        <v>119.999</v>
      </c>
      <c r="B4">
        <v>8.8695601880607405E-2</v>
      </c>
      <c r="C4">
        <v>0.206910178467475</v>
      </c>
      <c r="D4">
        <f>C4/(C4+B4)</f>
        <v>0.69995308692486891</v>
      </c>
      <c r="E4">
        <f>B4/(B4+C4)</f>
        <v>0.30004691307513121</v>
      </c>
      <c r="F4">
        <f t="shared" ref="F4:F6" si="1">C4/$C$3*30</f>
        <v>24.344343083934962</v>
      </c>
      <c r="G4">
        <f>$F$3-F4</f>
        <v>5.6556569160650376</v>
      </c>
    </row>
    <row r="5" spans="1:7" x14ac:dyDescent="0.25">
      <c r="A5">
        <v>180.03299999999999</v>
      </c>
      <c r="B5">
        <v>9.87305881721698E-2</v>
      </c>
      <c r="C5">
        <v>0.18480164832847801</v>
      </c>
      <c r="D5">
        <f t="shared" si="0"/>
        <v>0.6517835524076494</v>
      </c>
      <c r="E5">
        <f t="shared" ref="E5:E6" si="2">B5/(B5+C5)</f>
        <v>0.34821644759235065</v>
      </c>
      <c r="F5">
        <f t="shared" si="1"/>
        <v>21.743129133168093</v>
      </c>
      <c r="G5">
        <f>$F$3-F5</f>
        <v>8.2568708668319069</v>
      </c>
    </row>
    <row r="6" spans="1:7" x14ac:dyDescent="0.25">
      <c r="A6">
        <v>240.012</v>
      </c>
      <c r="B6">
        <v>9.8296145470792504E-2</v>
      </c>
      <c r="C6">
        <v>0.159047078894098</v>
      </c>
      <c r="D6">
        <f t="shared" si="0"/>
        <v>0.61803484154913269</v>
      </c>
      <c r="E6">
        <f t="shared" si="2"/>
        <v>0.38196515845086737</v>
      </c>
      <c r="F6">
        <f t="shared" si="1"/>
        <v>18.712934683898268</v>
      </c>
      <c r="G6">
        <f t="shared" ref="G6" si="3">$F$3-F6</f>
        <v>11.287065316101732</v>
      </c>
    </row>
  </sheetData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1.40209739666818E-2</v>
      </c>
      <c r="C2">
        <v>7.2050363827822803E-2</v>
      </c>
      <c r="D2">
        <f>C2/(C2+B2)</f>
        <v>0.83710054559443603</v>
      </c>
      <c r="E2">
        <f>B2/(B2+C2)</f>
        <v>0.162899454405564</v>
      </c>
      <c r="F2">
        <f>C2/$C$2*10</f>
        <v>10</v>
      </c>
    </row>
    <row r="3" spans="1:7" x14ac:dyDescent="0.25">
      <c r="A3">
        <v>60.045999999999999</v>
      </c>
      <c r="B3">
        <v>3.2531416293001603E-2</v>
      </c>
      <c r="C3">
        <v>5.32262780369884E-2</v>
      </c>
      <c r="D3">
        <f t="shared" ref="D3:D5" si="0">C3/(C3+B3)</f>
        <v>0.62065892107799869</v>
      </c>
      <c r="E3">
        <f>B3/(B3+C3)</f>
        <v>0.37934107892200131</v>
      </c>
      <c r="F3">
        <f>C3/$C$3*10</f>
        <v>10</v>
      </c>
      <c r="G3">
        <f>$F$3-F3</f>
        <v>0</v>
      </c>
    </row>
    <row r="4" spans="1:7" x14ac:dyDescent="0.25">
      <c r="A4">
        <v>120.04300000000001</v>
      </c>
      <c r="B4">
        <v>2.2544591059620499E-2</v>
      </c>
      <c r="C4">
        <v>4.29642151161376E-2</v>
      </c>
      <c r="D4">
        <f>C4/(C4+B4)</f>
        <v>0.65585403893433714</v>
      </c>
      <c r="E4">
        <f>B4/(B4+C4)</f>
        <v>0.34414596106566281</v>
      </c>
      <c r="F4">
        <f t="shared" ref="F4:F5" si="1">C4/$C$3*10</f>
        <v>8.0719931396068283</v>
      </c>
      <c r="G4">
        <f>$F$3-F4</f>
        <v>1.9280068603931717</v>
      </c>
    </row>
    <row r="5" spans="1:7" x14ac:dyDescent="0.25">
      <c r="A5">
        <v>180.05099999999999</v>
      </c>
      <c r="B5">
        <v>2.1776806356125299E-2</v>
      </c>
      <c r="C5">
        <v>2.99251297281386E-2</v>
      </c>
      <c r="D5">
        <f t="shared" si="0"/>
        <v>0.57880095011077681</v>
      </c>
      <c r="E5">
        <f t="shared" ref="E5" si="2">B5/(B5+C5)</f>
        <v>0.42119904988922319</v>
      </c>
      <c r="F5">
        <f t="shared" si="1"/>
        <v>5.6222472868275339</v>
      </c>
      <c r="G5">
        <f>$F$3-F5</f>
        <v>4.3777527131724661</v>
      </c>
    </row>
    <row r="9" spans="1:7" x14ac:dyDescent="0.25">
      <c r="B9" s="2"/>
      <c r="C9" s="2"/>
    </row>
    <row r="10" spans="1:7" x14ac:dyDescent="0.25">
      <c r="B10" s="2"/>
      <c r="C10" s="2"/>
    </row>
  </sheetData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7.4872902592852701E-3</v>
      </c>
      <c r="C2">
        <v>7.9886360314000801E-2</v>
      </c>
      <c r="D2">
        <f>C2/(C2+B2)</f>
        <v>0.91430722866494885</v>
      </c>
      <c r="E2">
        <f>B2/(B2+C2)</f>
        <v>8.5692771335051224E-2</v>
      </c>
      <c r="F2">
        <f>C2/$C$2*10</f>
        <v>10</v>
      </c>
    </row>
    <row r="3" spans="1:7" x14ac:dyDescent="0.25">
      <c r="A3">
        <v>60.024999999999999</v>
      </c>
      <c r="B3">
        <v>2.26913975599644E-2</v>
      </c>
      <c r="C3">
        <v>5.0715436725123603E-2</v>
      </c>
      <c r="D3">
        <f t="shared" ref="D3:D6" si="0">C3/(C3+B3)</f>
        <v>0.69088167633222719</v>
      </c>
      <c r="E3">
        <f>B3/(B3+C3)</f>
        <v>0.30911832366777287</v>
      </c>
      <c r="F3">
        <f>C3/$C$3*10</f>
        <v>10</v>
      </c>
      <c r="G3">
        <f>$F$3-F3</f>
        <v>0</v>
      </c>
    </row>
    <row r="4" spans="1:7" x14ac:dyDescent="0.25">
      <c r="A4">
        <v>120.029</v>
      </c>
      <c r="B4">
        <v>2.2146341829985101E-2</v>
      </c>
      <c r="C4">
        <v>3.5957665451467002E-2</v>
      </c>
      <c r="D4">
        <f>C4/(C4+B4)</f>
        <v>0.61885000938558965</v>
      </c>
      <c r="E4">
        <f>B4/(B4+C4)</f>
        <v>0.38114999061441035</v>
      </c>
      <c r="F4">
        <f t="shared" ref="F4:F6" si="1">C4/$C$3*10</f>
        <v>7.0900829753979346</v>
      </c>
      <c r="G4">
        <f>$F$3-F4</f>
        <v>2.9099170246020654</v>
      </c>
    </row>
    <row r="5" spans="1:7" x14ac:dyDescent="0.25">
      <c r="A5">
        <v>180.07300000000001</v>
      </c>
      <c r="B5">
        <v>1.42031297312491E-2</v>
      </c>
      <c r="C5">
        <v>2.33370244000244E-2</v>
      </c>
      <c r="D5">
        <f t="shared" si="0"/>
        <v>0.62165499689792358</v>
      </c>
      <c r="E5">
        <f t="shared" ref="E5:E6" si="2">B5/(B5+C5)</f>
        <v>0.37834500310207647</v>
      </c>
      <c r="F5">
        <f t="shared" si="1"/>
        <v>4.6015623460979915</v>
      </c>
      <c r="G5">
        <f>$F$3-F5</f>
        <v>5.3984376539020085</v>
      </c>
    </row>
    <row r="6" spans="1:7" x14ac:dyDescent="0.25">
      <c r="A6">
        <v>240.00700000000001</v>
      </c>
      <c r="B6">
        <v>4.1011988884104202E-3</v>
      </c>
      <c r="C6">
        <v>1.5550643653011099E-2</v>
      </c>
      <c r="D6">
        <f t="shared" si="0"/>
        <v>0.79130715708890675</v>
      </c>
      <c r="E6">
        <f t="shared" si="2"/>
        <v>0.20869284291109322</v>
      </c>
      <c r="F6">
        <f t="shared" si="1"/>
        <v>3.0662545089171171</v>
      </c>
      <c r="G6">
        <f t="shared" ref="G6" si="3">$F$3-F6</f>
        <v>6.9337454910828829</v>
      </c>
    </row>
    <row r="8" spans="1:7" x14ac:dyDescent="0.25">
      <c r="B8" s="2"/>
      <c r="C8" s="2"/>
    </row>
    <row r="9" spans="1:7" x14ac:dyDescent="0.25">
      <c r="B9" s="2"/>
      <c r="C9" s="2"/>
    </row>
    <row r="10" spans="1:7" x14ac:dyDescent="0.25">
      <c r="B10" s="2"/>
    </row>
  </sheetData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"/>
    </sheetView>
  </sheetViews>
  <sheetFormatPr baseColWidth="10" defaultRowHeight="15" x14ac:dyDescent="0.25"/>
  <cols>
    <col min="1" max="1" width="8" bestFit="1" customWidth="1"/>
    <col min="2" max="2" width="20.28515625" hidden="1" customWidth="1"/>
    <col min="3" max="3" width="19" hidden="1" customWidth="1"/>
    <col min="4" max="4" width="12" hidden="1" customWidth="1"/>
    <col min="5" max="5" width="12.7109375" hidden="1" customWidth="1"/>
    <col min="6" max="6" width="16.28515625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 s="2">
        <v>1.1340387965694699E-16</v>
      </c>
      <c r="C2">
        <v>8.73941795977701E-2</v>
      </c>
      <c r="D2">
        <f>C2/(C2+B2)</f>
        <v>0.99999999999999878</v>
      </c>
      <c r="E2">
        <f>B2/(B2+C2)</f>
        <v>1.2976136417652281E-15</v>
      </c>
      <c r="F2">
        <f>C2/$C$2*10</f>
        <v>10</v>
      </c>
    </row>
    <row r="3" spans="1:7" x14ac:dyDescent="0.25">
      <c r="A3">
        <v>60.040999999999997</v>
      </c>
      <c r="B3">
        <v>2.3609281572562701E-2</v>
      </c>
      <c r="C3">
        <v>6.4849736034022096E-2</v>
      </c>
      <c r="D3">
        <f t="shared" ref="D3:D6" si="0">C3/(C3+B3)</f>
        <v>0.73310486357011895</v>
      </c>
      <c r="E3">
        <f>B3/(B3+C3)</f>
        <v>0.26689513642988105</v>
      </c>
      <c r="F3">
        <f>C3/$C$3*10</f>
        <v>10</v>
      </c>
      <c r="G3">
        <f>$F$3-F3</f>
        <v>0</v>
      </c>
    </row>
    <row r="4" spans="1:7" x14ac:dyDescent="0.25">
      <c r="A4">
        <v>120.021</v>
      </c>
      <c r="B4">
        <v>2.22726050495815E-2</v>
      </c>
      <c r="C4">
        <v>4.3961710050580201E-2</v>
      </c>
      <c r="D4">
        <f>C4/(C4+B4)</f>
        <v>0.66373012212928995</v>
      </c>
      <c r="E4">
        <f>B4/(B4+C4)</f>
        <v>0.33626987787071</v>
      </c>
      <c r="F4">
        <f t="shared" ref="F4:F6" si="1">C4/$C$3*10</f>
        <v>6.7790114099333545</v>
      </c>
      <c r="G4">
        <f>$F$3-F4</f>
        <v>3.2209885900666455</v>
      </c>
    </row>
    <row r="5" spans="1:7" x14ac:dyDescent="0.25">
      <c r="A5">
        <v>179.995</v>
      </c>
      <c r="B5">
        <v>2.6840232165317199E-2</v>
      </c>
      <c r="C5">
        <v>3.7347494560799402E-2</v>
      </c>
      <c r="D5">
        <f t="shared" si="0"/>
        <v>0.58184790871560055</v>
      </c>
      <c r="E5">
        <f t="shared" ref="E5:E6" si="2">B5/(B5+C5)</f>
        <v>0.41815209128439956</v>
      </c>
      <c r="F5">
        <f t="shared" si="1"/>
        <v>5.7590819708511685</v>
      </c>
      <c r="G5">
        <f>$F$3-F5</f>
        <v>4.2409180291488315</v>
      </c>
    </row>
    <row r="6" spans="1:7" x14ac:dyDescent="0.25">
      <c r="A6">
        <v>240.03399999999999</v>
      </c>
      <c r="B6">
        <v>1.7046891477412798E-2</v>
      </c>
      <c r="C6">
        <v>2.4535767510870402E-2</v>
      </c>
      <c r="D6">
        <f t="shared" si="0"/>
        <v>0.59004806589650449</v>
      </c>
      <c r="E6">
        <f t="shared" si="2"/>
        <v>0.40995193410349545</v>
      </c>
      <c r="F6">
        <f t="shared" si="1"/>
        <v>3.7834799355232858</v>
      </c>
      <c r="G6">
        <f t="shared" ref="G6" si="3">$F$3-F6</f>
        <v>6.2165200644767147</v>
      </c>
    </row>
    <row r="8" spans="1:7" x14ac:dyDescent="0.25">
      <c r="B8" s="2"/>
    </row>
    <row r="9" spans="1:7" x14ac:dyDescent="0.25">
      <c r="B9" s="2"/>
    </row>
    <row r="10" spans="1:7" x14ac:dyDescent="0.25">
      <c r="B10" s="2"/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 s="2">
        <v>3.15225891490977E-20</v>
      </c>
      <c r="C2">
        <v>2.6400184667780902E-3</v>
      </c>
      <c r="D2">
        <f>C2/(C2+B2)</f>
        <v>1</v>
      </c>
      <c r="E2">
        <f>B2/(B2+C2)</f>
        <v>1.1940291155450985E-17</v>
      </c>
      <c r="F2">
        <f>C2/$C$2*0</f>
        <v>0</v>
      </c>
    </row>
    <row r="3" spans="1:7" x14ac:dyDescent="0.25">
      <c r="A3">
        <v>60.033999999999999</v>
      </c>
      <c r="B3" s="2">
        <v>4.4384727823509802E-22</v>
      </c>
      <c r="C3">
        <v>3.2138084782817799E-3</v>
      </c>
      <c r="D3">
        <f t="shared" ref="D3:D9" si="0">C3/(C3+B3)</f>
        <v>1</v>
      </c>
      <c r="E3">
        <f>B3/(B3+C3)</f>
        <v>1.3810632501423827E-19</v>
      </c>
      <c r="F3">
        <f>C3/$C$3*0</f>
        <v>0</v>
      </c>
      <c r="G3">
        <f>$F$3-F3</f>
        <v>0</v>
      </c>
    </row>
    <row r="4" spans="1:7" x14ac:dyDescent="0.25">
      <c r="A4">
        <v>120.038</v>
      </c>
      <c r="B4">
        <v>5.1227098421842802E-3</v>
      </c>
      <c r="C4">
        <v>4.1945683729642897E-3</v>
      </c>
      <c r="D4">
        <f>C4/(C4+B4)</f>
        <v>0.4501924570787762</v>
      </c>
      <c r="E4">
        <f>B4/(B4+C4)</f>
        <v>0.54980754292122369</v>
      </c>
      <c r="F4">
        <f t="shared" ref="F4:F9" si="1">C4/$C$3*0</f>
        <v>0</v>
      </c>
      <c r="G4">
        <f>$F$3-F4</f>
        <v>0</v>
      </c>
    </row>
    <row r="5" spans="1:7" x14ac:dyDescent="0.25">
      <c r="A5">
        <v>179.99799999999999</v>
      </c>
      <c r="B5">
        <v>0</v>
      </c>
      <c r="C5">
        <v>0</v>
      </c>
      <c r="D5" t="e">
        <f t="shared" si="0"/>
        <v>#DIV/0!</v>
      </c>
      <c r="E5" t="e">
        <f t="shared" ref="E5:E9" si="2">B5/(B5+C5)</f>
        <v>#DIV/0!</v>
      </c>
      <c r="F5">
        <f t="shared" si="1"/>
        <v>0</v>
      </c>
      <c r="G5">
        <f>$F$3-F5</f>
        <v>0</v>
      </c>
    </row>
    <row r="6" spans="1:7" x14ac:dyDescent="0.25">
      <c r="A6">
        <v>240.06899999999999</v>
      </c>
      <c r="B6" s="2">
        <v>8.6207852905806805E-17</v>
      </c>
      <c r="C6">
        <v>1.1917428706399199E-3</v>
      </c>
      <c r="D6">
        <f t="shared" si="0"/>
        <v>0.99999999999992761</v>
      </c>
      <c r="E6">
        <f t="shared" si="2"/>
        <v>7.2337628384141518E-14</v>
      </c>
      <c r="F6">
        <f t="shared" si="1"/>
        <v>0</v>
      </c>
      <c r="G6">
        <f t="shared" ref="G6:G7" si="3">$F$3-F6</f>
        <v>0</v>
      </c>
    </row>
    <row r="7" spans="1:7" x14ac:dyDescent="0.25">
      <c r="A7">
        <v>300.04399999999998</v>
      </c>
      <c r="B7">
        <v>0</v>
      </c>
      <c r="C7">
        <v>0</v>
      </c>
      <c r="D7" t="e">
        <f t="shared" si="0"/>
        <v>#DIV/0!</v>
      </c>
      <c r="E7" t="e">
        <f t="shared" si="2"/>
        <v>#DIV/0!</v>
      </c>
      <c r="F7">
        <f t="shared" si="1"/>
        <v>0</v>
      </c>
      <c r="G7">
        <f t="shared" si="3"/>
        <v>0</v>
      </c>
    </row>
    <row r="8" spans="1:7" x14ac:dyDescent="0.25">
      <c r="A8">
        <v>360.04899999999998</v>
      </c>
      <c r="B8" s="2">
        <v>1.0499254576372E-19</v>
      </c>
      <c r="C8" s="2">
        <v>1.42439970775878E-17</v>
      </c>
      <c r="D8">
        <f t="shared" si="0"/>
        <v>0.99268293109691452</v>
      </c>
      <c r="E8">
        <f t="shared" si="2"/>
        <v>7.3170689030853655E-3</v>
      </c>
      <c r="F8">
        <f t="shared" si="1"/>
        <v>0</v>
      </c>
      <c r="G8">
        <f>$F$3-F8</f>
        <v>0</v>
      </c>
    </row>
    <row r="9" spans="1:7" x14ac:dyDescent="0.25">
      <c r="A9">
        <v>420.07799999999997</v>
      </c>
      <c r="B9">
        <v>5.0079859472674897E-3</v>
      </c>
      <c r="C9">
        <v>2.4020063681620902E-3</v>
      </c>
      <c r="D9">
        <f t="shared" si="0"/>
        <v>0.32415774077936255</v>
      </c>
      <c r="E9">
        <f t="shared" si="2"/>
        <v>0.67584225922063745</v>
      </c>
      <c r="F9">
        <f t="shared" si="1"/>
        <v>0</v>
      </c>
      <c r="G9">
        <f t="shared" ref="G9" si="4">$F$3-F9</f>
        <v>0</v>
      </c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 s="2">
        <v>1.66870390555386E-19</v>
      </c>
      <c r="C2">
        <v>2.0475790248450101E-3</v>
      </c>
      <c r="D2">
        <f>C2/(C2+B2)</f>
        <v>1</v>
      </c>
      <c r="E2">
        <f>B2/(B2+C2)</f>
        <v>8.1496434828940055E-17</v>
      </c>
      <c r="F2">
        <f>C2/$C$2*0</f>
        <v>0</v>
      </c>
    </row>
    <row r="3" spans="1:7" x14ac:dyDescent="0.25">
      <c r="A3">
        <v>60.058</v>
      </c>
      <c r="B3">
        <v>2.7967916988099299E-3</v>
      </c>
      <c r="C3">
        <v>1.03400527963643E-2</v>
      </c>
      <c r="D3">
        <f t="shared" ref="D3:D8" si="0">C3/(C3+B3)</f>
        <v>0.78710323473515109</v>
      </c>
      <c r="E3">
        <f>B3/(B3+C3)</f>
        <v>0.21289676526484885</v>
      </c>
      <c r="F3">
        <f>C3/$C$3*0</f>
        <v>0</v>
      </c>
      <c r="G3">
        <f>$F$3-F3</f>
        <v>0</v>
      </c>
    </row>
    <row r="4" spans="1:7" x14ac:dyDescent="0.25">
      <c r="A4">
        <v>119.977</v>
      </c>
      <c r="B4">
        <v>0</v>
      </c>
      <c r="C4">
        <v>0</v>
      </c>
      <c r="D4" t="e">
        <f>C4/(C4+B4)</f>
        <v>#DIV/0!</v>
      </c>
      <c r="E4" t="e">
        <f>B4/(B4+C4)</f>
        <v>#DIV/0!</v>
      </c>
      <c r="F4">
        <f t="shared" ref="F4:F8" si="1">C4/$C$3*0</f>
        <v>0</v>
      </c>
      <c r="G4">
        <f>$F$3-F4</f>
        <v>0</v>
      </c>
    </row>
    <row r="5" spans="1:7" x14ac:dyDescent="0.25">
      <c r="A5">
        <v>180.07900000000001</v>
      </c>
      <c r="B5">
        <v>1.67232550491675E-3</v>
      </c>
      <c r="C5">
        <v>5.60148954177404E-3</v>
      </c>
      <c r="D5">
        <f t="shared" si="0"/>
        <v>0.77008963051960311</v>
      </c>
      <c r="E5">
        <f t="shared" ref="E5:E8" si="2">B5/(B5+C5)</f>
        <v>0.22991036948039692</v>
      </c>
      <c r="F5">
        <f t="shared" si="1"/>
        <v>0</v>
      </c>
      <c r="G5">
        <f>$F$3-F5</f>
        <v>0</v>
      </c>
    </row>
    <row r="6" spans="1:7" x14ac:dyDescent="0.25">
      <c r="A6">
        <v>239.982</v>
      </c>
      <c r="B6">
        <v>4.4731140987145802E-3</v>
      </c>
      <c r="C6" s="2">
        <v>3.6766867270771902E-18</v>
      </c>
      <c r="D6">
        <f t="shared" si="0"/>
        <v>8.2195236829164296E-16</v>
      </c>
      <c r="E6">
        <f t="shared" si="2"/>
        <v>0.99999999999999922</v>
      </c>
      <c r="F6">
        <f t="shared" si="1"/>
        <v>0</v>
      </c>
      <c r="G6">
        <f t="shared" ref="G6:G7" si="3">$F$3-F6</f>
        <v>0</v>
      </c>
    </row>
    <row r="7" spans="1:7" x14ac:dyDescent="0.25">
      <c r="A7">
        <v>300.03399999999999</v>
      </c>
      <c r="B7" s="2">
        <v>8.5091761251399597E-19</v>
      </c>
      <c r="C7">
        <v>5.7618944332617598E-3</v>
      </c>
      <c r="D7">
        <f t="shared" si="0"/>
        <v>0.99999999999999989</v>
      </c>
      <c r="E7">
        <f t="shared" si="2"/>
        <v>1.4768018094914983E-16</v>
      </c>
      <c r="F7">
        <f t="shared" si="1"/>
        <v>0</v>
      </c>
      <c r="G7">
        <f t="shared" si="3"/>
        <v>0</v>
      </c>
    </row>
    <row r="8" spans="1:7" x14ac:dyDescent="0.25">
      <c r="A8">
        <v>360.06599999999997</v>
      </c>
      <c r="B8" s="2">
        <v>4.2534879451854502E-18</v>
      </c>
      <c r="C8">
        <v>3.5959526043178999E-3</v>
      </c>
      <c r="D8">
        <f t="shared" si="0"/>
        <v>0.99999999999999878</v>
      </c>
      <c r="E8">
        <f t="shared" si="2"/>
        <v>1.1828542845859532E-15</v>
      </c>
      <c r="F8">
        <f t="shared" si="1"/>
        <v>0</v>
      </c>
      <c r="G8">
        <f>$F$3-F8</f>
        <v>0</v>
      </c>
    </row>
  </sheetData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J18" sqref="J18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 s="2">
        <v>2.3422882775302201E-20</v>
      </c>
      <c r="C2">
        <v>1.79786509146335E-3</v>
      </c>
      <c r="D2">
        <f>C2/(C2+B2)</f>
        <v>1</v>
      </c>
      <c r="E2">
        <f>B2/(B2+C2)</f>
        <v>1.3028164842022399E-17</v>
      </c>
      <c r="F2">
        <f>C2/$C$2*0</f>
        <v>0</v>
      </c>
      <c r="G2">
        <v>0</v>
      </c>
    </row>
    <row r="3" spans="1:7" x14ac:dyDescent="0.25">
      <c r="A3">
        <v>60.029000000000003</v>
      </c>
      <c r="B3" s="2">
        <v>6.9425251483401297E-20</v>
      </c>
      <c r="C3">
        <v>3.61041014731728E-3</v>
      </c>
      <c r="D3">
        <f t="shared" ref="D3:D9" si="0">C3/(C3+B3)</f>
        <v>1</v>
      </c>
      <c r="E3">
        <f>B3/(B3+C3)</f>
        <v>1.9229186893070257E-17</v>
      </c>
      <c r="F3">
        <f>C3/$C$3*0</f>
        <v>0</v>
      </c>
      <c r="G3">
        <f>$F$3-F3</f>
        <v>0</v>
      </c>
    </row>
    <row r="4" spans="1:7" x14ac:dyDescent="0.25">
      <c r="A4">
        <v>120.008</v>
      </c>
      <c r="B4">
        <v>4.6825179172899504E-3</v>
      </c>
      <c r="C4">
        <v>4.0620835321215996E-3</v>
      </c>
      <c r="D4">
        <f>C4/(C4+B4)</f>
        <v>0.46452471912198456</v>
      </c>
      <c r="E4">
        <f>B4/(B4+C4)</f>
        <v>0.53547528087801533</v>
      </c>
      <c r="F4">
        <f t="shared" ref="F4:F9" si="1">C4/$C$3*0</f>
        <v>0</v>
      </c>
      <c r="G4">
        <f>$F$3-F4</f>
        <v>0</v>
      </c>
    </row>
    <row r="5" spans="1:7" x14ac:dyDescent="0.25">
      <c r="A5">
        <v>180.017</v>
      </c>
      <c r="B5">
        <v>7.0611972374220004E-3</v>
      </c>
      <c r="C5">
        <v>4.1831972909565102E-3</v>
      </c>
      <c r="D5">
        <f t="shared" si="0"/>
        <v>0.372025125977125</v>
      </c>
      <c r="E5">
        <f t="shared" ref="E5:E9" si="2">B5/(B5+C5)</f>
        <v>0.627974874022875</v>
      </c>
      <c r="F5">
        <f t="shared" si="1"/>
        <v>0</v>
      </c>
      <c r="G5">
        <f>$F$3-F5</f>
        <v>0</v>
      </c>
    </row>
    <row r="6" spans="1:7" x14ac:dyDescent="0.25">
      <c r="A6">
        <v>240.01499999999999</v>
      </c>
      <c r="B6" s="2">
        <v>8.6788685961234302E-20</v>
      </c>
      <c r="C6">
        <v>3.2255896947047799E-3</v>
      </c>
      <c r="D6">
        <f t="shared" si="0"/>
        <v>1</v>
      </c>
      <c r="E6">
        <f t="shared" si="2"/>
        <v>2.6906300607206518E-17</v>
      </c>
      <c r="F6">
        <f t="shared" si="1"/>
        <v>0</v>
      </c>
      <c r="G6">
        <f t="shared" ref="G6:G7" si="3">$F$3-F6</f>
        <v>0</v>
      </c>
    </row>
    <row r="7" spans="1:7" x14ac:dyDescent="0.25">
      <c r="A7">
        <v>299.99700000000001</v>
      </c>
      <c r="B7" s="2">
        <v>1.40547900456703E-17</v>
      </c>
      <c r="C7">
        <v>3.07352075966426E-3</v>
      </c>
      <c r="D7">
        <f t="shared" si="0"/>
        <v>0.99999999999999545</v>
      </c>
      <c r="E7">
        <f t="shared" si="2"/>
        <v>4.5728632225687419E-15</v>
      </c>
      <c r="F7">
        <f t="shared" si="1"/>
        <v>0</v>
      </c>
      <c r="G7">
        <f t="shared" si="3"/>
        <v>0</v>
      </c>
    </row>
    <row r="8" spans="1:7" x14ac:dyDescent="0.25">
      <c r="A8">
        <v>359.99900000000002</v>
      </c>
      <c r="B8" s="2">
        <v>1.07721297886809E-16</v>
      </c>
      <c r="C8">
        <v>0</v>
      </c>
      <c r="D8">
        <f t="shared" si="0"/>
        <v>0</v>
      </c>
      <c r="E8">
        <f t="shared" si="2"/>
        <v>1</v>
      </c>
      <c r="F8">
        <f t="shared" si="1"/>
        <v>0</v>
      </c>
      <c r="G8">
        <f>$F$3-F8</f>
        <v>0</v>
      </c>
    </row>
    <row r="9" spans="1:7" x14ac:dyDescent="0.25">
      <c r="A9">
        <v>419.98899999999998</v>
      </c>
      <c r="B9" s="2">
        <v>1.6579658428737199E-21</v>
      </c>
      <c r="C9">
        <v>1.32655406045935E-3</v>
      </c>
      <c r="D9">
        <f t="shared" si="0"/>
        <v>1</v>
      </c>
      <c r="E9">
        <f t="shared" si="2"/>
        <v>1.2498290814470169E-18</v>
      </c>
      <c r="F9">
        <f t="shared" si="1"/>
        <v>0</v>
      </c>
      <c r="G9">
        <f t="shared" ref="G9" si="4">$F$3-F9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18.5703125" bestFit="1" customWidth="1"/>
  </cols>
  <sheetData>
    <row r="1" spans="1:8" x14ac:dyDescent="0.25">
      <c r="A1" s="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7.5542799952485001E-2</v>
      </c>
      <c r="D2">
        <v>1.4153467540267901</v>
      </c>
      <c r="E2">
        <f>D2/(D2+C2)</f>
        <v>0.94933038483578036</v>
      </c>
      <c r="F2">
        <f>C2/(C2+D2)</f>
        <v>5.0669615164219688E-2</v>
      </c>
      <c r="G2">
        <f>D2/$D$2*140</f>
        <v>140</v>
      </c>
    </row>
    <row r="3" spans="1:8" x14ac:dyDescent="0.25">
      <c r="A3">
        <v>60.042999999999999</v>
      </c>
      <c r="B3" t="s">
        <v>3</v>
      </c>
      <c r="C3">
        <v>0.13596219888582101</v>
      </c>
      <c r="D3">
        <v>1.4404380554848999</v>
      </c>
      <c r="E3">
        <f t="shared" ref="E3:E11" si="0">D3/(D3+C3)</f>
        <v>0.91375147364455644</v>
      </c>
      <c r="F3">
        <f>C3/(C3+D3)</f>
        <v>8.6248526355443528E-2</v>
      </c>
      <c r="G3">
        <f>D3/$D$3*140</f>
        <v>140</v>
      </c>
      <c r="H3">
        <f>$G$3-G3</f>
        <v>0</v>
      </c>
    </row>
    <row r="4" spans="1:8" x14ac:dyDescent="0.25">
      <c r="A4">
        <v>120.006</v>
      </c>
      <c r="B4" t="s">
        <v>3</v>
      </c>
      <c r="C4">
        <v>0.21426629475582101</v>
      </c>
      <c r="D4">
        <v>1.3428659911949301</v>
      </c>
      <c r="E4">
        <f t="shared" si="0"/>
        <v>0.86239685819307599</v>
      </c>
      <c r="F4">
        <f>C4/(C4+D4)</f>
        <v>0.13760314180692407</v>
      </c>
      <c r="G4">
        <f t="shared" ref="G4:G11" si="1">D4/$D$3*140</f>
        <v>130.51671194843757</v>
      </c>
      <c r="H4">
        <f>$G$3-G4</f>
        <v>9.4832880515624254</v>
      </c>
    </row>
    <row r="5" spans="1:8" x14ac:dyDescent="0.25">
      <c r="A5">
        <v>180.11099999999999</v>
      </c>
      <c r="B5" t="s">
        <v>3</v>
      </c>
      <c r="C5">
        <v>0.286724127851054</v>
      </c>
      <c r="D5">
        <v>1.2280769869914101</v>
      </c>
      <c r="E5">
        <f t="shared" si="0"/>
        <v>0.81071830153698254</v>
      </c>
      <c r="F5">
        <f t="shared" ref="F5:F11" si="2">C5/(C5+D5)</f>
        <v>0.18928169846301748</v>
      </c>
      <c r="G5">
        <f t="shared" si="1"/>
        <v>119.36006378345769</v>
      </c>
      <c r="H5">
        <f>$G$3-G5</f>
        <v>20.63993621654231</v>
      </c>
    </row>
    <row r="6" spans="1:8" x14ac:dyDescent="0.25">
      <c r="A6">
        <v>240.04900000000001</v>
      </c>
      <c r="B6" t="s">
        <v>3</v>
      </c>
      <c r="C6">
        <v>0.35284118483331101</v>
      </c>
      <c r="D6">
        <v>1.1413233960737299</v>
      </c>
      <c r="E6">
        <f t="shared" si="0"/>
        <v>0.76385386901681418</v>
      </c>
      <c r="F6">
        <f t="shared" si="2"/>
        <v>0.23614613098318579</v>
      </c>
      <c r="G6">
        <f t="shared" si="1"/>
        <v>110.92825188968857</v>
      </c>
      <c r="H6">
        <f t="shared" ref="H6:H11" si="3">$G$3-G6</f>
        <v>29.071748110311432</v>
      </c>
    </row>
    <row r="7" spans="1:8" x14ac:dyDescent="0.25">
      <c r="A7">
        <v>300.03199999999998</v>
      </c>
      <c r="B7" t="s">
        <v>3</v>
      </c>
      <c r="C7">
        <v>0.40808533522805701</v>
      </c>
      <c r="D7">
        <v>1.0631440960479599</v>
      </c>
      <c r="E7">
        <f t="shared" si="0"/>
        <v>0.72262291213538388</v>
      </c>
      <c r="F7">
        <f t="shared" si="2"/>
        <v>0.27737708786461618</v>
      </c>
      <c r="G7">
        <f t="shared" si="1"/>
        <v>103.32979809854425</v>
      </c>
      <c r="H7">
        <f t="shared" si="3"/>
        <v>36.670201901455755</v>
      </c>
    </row>
    <row r="8" spans="1:8" x14ac:dyDescent="0.25">
      <c r="A8">
        <v>359.96600000000001</v>
      </c>
      <c r="B8" t="s">
        <v>3</v>
      </c>
      <c r="C8">
        <v>0.43744280095690202</v>
      </c>
      <c r="D8">
        <v>1.01137527396327</v>
      </c>
      <c r="E8">
        <f t="shared" si="0"/>
        <v>0.69806919962604375</v>
      </c>
      <c r="F8">
        <f t="shared" si="2"/>
        <v>0.30193080037395625</v>
      </c>
      <c r="G8">
        <f t="shared" si="1"/>
        <v>98.298248797094558</v>
      </c>
      <c r="H8">
        <f>$G$3-G8</f>
        <v>41.701751202905442</v>
      </c>
    </row>
    <row r="9" spans="1:8" x14ac:dyDescent="0.25">
      <c r="A9">
        <v>420</v>
      </c>
      <c r="B9" t="s">
        <v>3</v>
      </c>
      <c r="C9">
        <v>0.47882260864460202</v>
      </c>
      <c r="D9">
        <v>0.95186551898619598</v>
      </c>
      <c r="E9">
        <f t="shared" si="0"/>
        <v>0.66532006564035284</v>
      </c>
      <c r="F9">
        <f t="shared" si="2"/>
        <v>0.33467993435964721</v>
      </c>
      <c r="G9">
        <f t="shared" si="1"/>
        <v>92.514337670152173</v>
      </c>
      <c r="H9">
        <f t="shared" si="3"/>
        <v>47.485662329847827</v>
      </c>
    </row>
    <row r="10" spans="1:8" x14ac:dyDescent="0.25">
      <c r="A10">
        <v>480.00299999999999</v>
      </c>
      <c r="B10" t="s">
        <v>3</v>
      </c>
      <c r="C10">
        <v>0.490380539894339</v>
      </c>
      <c r="D10">
        <v>0.92907806817121996</v>
      </c>
      <c r="E10">
        <f t="shared" si="0"/>
        <v>0.65452987701935839</v>
      </c>
      <c r="F10">
        <f t="shared" si="2"/>
        <v>0.34547012298064161</v>
      </c>
      <c r="G10">
        <f t="shared" si="1"/>
        <v>90.299564808557164</v>
      </c>
      <c r="H10">
        <f t="shared" si="3"/>
        <v>49.700435191442836</v>
      </c>
    </row>
    <row r="11" spans="1:8" x14ac:dyDescent="0.25">
      <c r="A11">
        <v>539.97799999999995</v>
      </c>
      <c r="B11" t="s">
        <v>3</v>
      </c>
      <c r="C11">
        <v>0.51024301907577796</v>
      </c>
      <c r="D11">
        <v>0.89584394990268001</v>
      </c>
      <c r="E11">
        <f t="shared" si="0"/>
        <v>0.63711844975956444</v>
      </c>
      <c r="F11">
        <f t="shared" si="2"/>
        <v>0.36288155024043545</v>
      </c>
      <c r="G11">
        <f t="shared" si="1"/>
        <v>87.069452593818937</v>
      </c>
      <c r="H11">
        <f t="shared" si="3"/>
        <v>52.930547406181063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s="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0.21047769224871901</v>
      </c>
      <c r="D2">
        <v>1.0029429022462699</v>
      </c>
      <c r="E2">
        <f>D2/(D2+C2)</f>
        <v>0.82654184937720021</v>
      </c>
      <c r="F2">
        <f>C2/(C2+D2)</f>
        <v>0.17345815062279976</v>
      </c>
      <c r="G2">
        <f>D2/$D$2*120</f>
        <v>120</v>
      </c>
    </row>
    <row r="3" spans="1:8" x14ac:dyDescent="0.25">
      <c r="A3">
        <v>59.966000000000001</v>
      </c>
      <c r="B3" t="s">
        <v>3</v>
      </c>
      <c r="C3">
        <v>0.272564137627748</v>
      </c>
      <c r="D3">
        <v>1.0198678880260801</v>
      </c>
      <c r="E3">
        <f t="shared" ref="E3:E13" si="0">D3/(D3+C3)</f>
        <v>0.78910756448497887</v>
      </c>
      <c r="F3">
        <f>C3/(C3+D3)</f>
        <v>0.21089243551502107</v>
      </c>
      <c r="G3">
        <f>D3/$D$3*120</f>
        <v>120</v>
      </c>
      <c r="H3">
        <f>$G$3-G3</f>
        <v>0</v>
      </c>
    </row>
    <row r="4" spans="1:8" x14ac:dyDescent="0.25">
      <c r="A4">
        <v>119.95099999999999</v>
      </c>
      <c r="B4" t="s">
        <v>3</v>
      </c>
      <c r="C4">
        <v>0.33555487562258002</v>
      </c>
      <c r="D4">
        <v>0.92864016285576201</v>
      </c>
      <c r="E4">
        <f>D4/(D4+C4)</f>
        <v>0.73457032703871927</v>
      </c>
      <c r="F4">
        <f>C4/(C4+D4)</f>
        <v>0.26542967296128073</v>
      </c>
      <c r="G4">
        <f t="shared" ref="G4:G13" si="1">D4/$D$3*120</f>
        <v>109.26593615803871</v>
      </c>
      <c r="H4">
        <f>$G$3-G4</f>
        <v>10.734063841961287</v>
      </c>
    </row>
    <row r="5" spans="1:8" x14ac:dyDescent="0.25">
      <c r="A5">
        <v>179.964</v>
      </c>
      <c r="B5" t="s">
        <v>3</v>
      </c>
      <c r="C5">
        <v>0.37987947517062398</v>
      </c>
      <c r="D5">
        <v>0.85758969823479303</v>
      </c>
      <c r="E5">
        <f t="shared" si="0"/>
        <v>0.69301903971860102</v>
      </c>
      <c r="F5">
        <f t="shared" ref="F5:F13" si="2">C5/(C5+D5)</f>
        <v>0.30698096028139898</v>
      </c>
      <c r="G5">
        <f t="shared" si="1"/>
        <v>100.9059751722897</v>
      </c>
      <c r="H5">
        <f>$G$3-G5</f>
        <v>19.0940248277103</v>
      </c>
    </row>
    <row r="6" spans="1:8" x14ac:dyDescent="0.25">
      <c r="A6">
        <v>239.97300000000001</v>
      </c>
      <c r="B6" t="s">
        <v>3</v>
      </c>
      <c r="C6">
        <v>0.419756646116761</v>
      </c>
      <c r="D6">
        <v>0.78017358896935796</v>
      </c>
      <c r="E6">
        <f t="shared" si="0"/>
        <v>0.6501824574104218</v>
      </c>
      <c r="F6">
        <f t="shared" si="2"/>
        <v>0.3498175425895782</v>
      </c>
      <c r="G6">
        <f t="shared" si="1"/>
        <v>91.797017805436468</v>
      </c>
      <c r="H6">
        <f t="shared" ref="H6:H13" si="3">$G$3-G6</f>
        <v>28.202982194563532</v>
      </c>
    </row>
    <row r="7" spans="1:8" x14ac:dyDescent="0.25">
      <c r="A7">
        <v>299.94499999999999</v>
      </c>
      <c r="B7" t="s">
        <v>3</v>
      </c>
      <c r="C7">
        <v>0.43914690289300601</v>
      </c>
      <c r="D7">
        <v>0.74713823860718198</v>
      </c>
      <c r="E7">
        <f t="shared" si="0"/>
        <v>0.62981336650844633</v>
      </c>
      <c r="F7">
        <f t="shared" si="2"/>
        <v>0.37018663349155367</v>
      </c>
      <c r="G7">
        <f t="shared" si="1"/>
        <v>87.910002545907346</v>
      </c>
      <c r="H7">
        <f t="shared" si="3"/>
        <v>32.089997454092654</v>
      </c>
    </row>
    <row r="8" spans="1:8" x14ac:dyDescent="0.25">
      <c r="A8">
        <v>359.98899999999998</v>
      </c>
      <c r="B8" t="s">
        <v>3</v>
      </c>
      <c r="C8">
        <v>0.46012397369017499</v>
      </c>
      <c r="D8">
        <v>0.706259190672478</v>
      </c>
      <c r="E8">
        <f t="shared" si="0"/>
        <v>0.60551216122739504</v>
      </c>
      <c r="F8">
        <f t="shared" si="2"/>
        <v>0.3944878387726049</v>
      </c>
      <c r="G8">
        <f t="shared" si="1"/>
        <v>83.100079800267324</v>
      </c>
      <c r="H8">
        <f>$G$3-G8</f>
        <v>36.899920199732676</v>
      </c>
    </row>
    <row r="9" spans="1:8" x14ac:dyDescent="0.25">
      <c r="A9">
        <v>419.98899999999998</v>
      </c>
      <c r="B9" t="s">
        <v>3</v>
      </c>
      <c r="C9">
        <v>0.47137462844351202</v>
      </c>
      <c r="D9">
        <v>0.68193624937980801</v>
      </c>
      <c r="E9">
        <f t="shared" si="0"/>
        <v>0.59128571705388555</v>
      </c>
      <c r="F9">
        <f t="shared" si="2"/>
        <v>0.40871428294611439</v>
      </c>
      <c r="G9">
        <f t="shared" si="1"/>
        <v>80.238186618426354</v>
      </c>
      <c r="H9">
        <f t="shared" si="3"/>
        <v>39.761813381573646</v>
      </c>
    </row>
    <row r="10" spans="1:8" x14ac:dyDescent="0.25">
      <c r="A10">
        <v>479.976</v>
      </c>
      <c r="B10" t="s">
        <v>3</v>
      </c>
      <c r="C10">
        <v>0.47719542602130999</v>
      </c>
      <c r="D10">
        <v>0.66581716061926599</v>
      </c>
      <c r="E10">
        <f t="shared" si="0"/>
        <v>0.58251078632140585</v>
      </c>
      <c r="F10">
        <f t="shared" si="2"/>
        <v>0.4174892136785941</v>
      </c>
      <c r="G10">
        <f t="shared" si="1"/>
        <v>78.341577583104339</v>
      </c>
      <c r="H10">
        <f t="shared" si="3"/>
        <v>41.658422416895661</v>
      </c>
    </row>
    <row r="11" spans="1:8" x14ac:dyDescent="0.25">
      <c r="A11">
        <v>539.97199999999998</v>
      </c>
      <c r="B11" t="s">
        <v>3</v>
      </c>
      <c r="C11">
        <v>0.480013625990104</v>
      </c>
      <c r="D11">
        <v>0.65512230077964695</v>
      </c>
      <c r="E11">
        <f t="shared" si="0"/>
        <v>0.57713114819995548</v>
      </c>
      <c r="F11">
        <f t="shared" si="2"/>
        <v>0.42286885180004452</v>
      </c>
      <c r="G11">
        <f t="shared" si="1"/>
        <v>77.083195790891779</v>
      </c>
      <c r="H11">
        <f t="shared" si="3"/>
        <v>42.916804209108221</v>
      </c>
    </row>
    <row r="12" spans="1:8" x14ac:dyDescent="0.25">
      <c r="A12">
        <v>599.98900000000003</v>
      </c>
      <c r="B12" t="s">
        <v>3</v>
      </c>
      <c r="C12">
        <v>0.47957923643081501</v>
      </c>
      <c r="D12">
        <v>0.63862758767340999</v>
      </c>
      <c r="E12">
        <f t="shared" si="0"/>
        <v>0.57111759104582716</v>
      </c>
      <c r="F12">
        <f t="shared" si="2"/>
        <v>0.42888240895417279</v>
      </c>
      <c r="G12">
        <f t="shared" si="1"/>
        <v>75.142389931635421</v>
      </c>
      <c r="H12">
        <f t="shared" si="3"/>
        <v>44.857610068364579</v>
      </c>
    </row>
    <row r="13" spans="1:8" x14ac:dyDescent="0.25">
      <c r="A13">
        <v>659.99599999999998</v>
      </c>
      <c r="B13" t="s">
        <v>3</v>
      </c>
      <c r="C13">
        <v>0.47229446152756799</v>
      </c>
      <c r="D13">
        <v>0.63485608167394103</v>
      </c>
      <c r="E13">
        <f t="shared" si="0"/>
        <v>0.57341441556642303</v>
      </c>
      <c r="F13">
        <f t="shared" si="2"/>
        <v>0.42658558443357703</v>
      </c>
      <c r="G13">
        <f t="shared" si="1"/>
        <v>74.698625866456126</v>
      </c>
      <c r="H13">
        <f t="shared" si="3"/>
        <v>45.301374133543874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s="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7.0547922016391098E-3</v>
      </c>
      <c r="D2">
        <v>1.1906302735179</v>
      </c>
      <c r="E2">
        <f>D2/(D2+C2)</f>
        <v>0.99410964334150675</v>
      </c>
      <c r="F2">
        <f>C2/(C2+D2)</f>
        <v>5.8903566584933313E-3</v>
      </c>
      <c r="G2">
        <f>D2/$D$2*120</f>
        <v>120</v>
      </c>
    </row>
    <row r="3" spans="1:8" x14ac:dyDescent="0.25">
      <c r="A3">
        <v>60.018000000000001</v>
      </c>
      <c r="B3" t="s">
        <v>3</v>
      </c>
      <c r="C3">
        <v>5.0209346302189199E-2</v>
      </c>
      <c r="D3">
        <v>1.2401740666583201</v>
      </c>
      <c r="E3">
        <f t="shared" ref="E3:E11" si="0">D3/(D3+C3)</f>
        <v>0.96108959104876091</v>
      </c>
      <c r="F3">
        <f>C3/(C3+D3)</f>
        <v>3.8910408951239213E-2</v>
      </c>
      <c r="G3">
        <f>D3/$D$3*120</f>
        <v>120</v>
      </c>
      <c r="H3">
        <f>$G$3-G3</f>
        <v>0</v>
      </c>
    </row>
    <row r="4" spans="1:8" x14ac:dyDescent="0.25">
      <c r="A4">
        <v>119.999</v>
      </c>
      <c r="B4" t="s">
        <v>3</v>
      </c>
      <c r="C4">
        <v>0.14966135969352301</v>
      </c>
      <c r="D4">
        <v>1.13288932953026</v>
      </c>
      <c r="E4">
        <f>D4/(D4+C4)</f>
        <v>0.88330959473882464</v>
      </c>
      <c r="F4">
        <f>C4/(C4+D4)</f>
        <v>0.11669040526117536</v>
      </c>
      <c r="G4">
        <f t="shared" ref="G4:G11" si="1">D4/$D$3*120</f>
        <v>109.61906332225043</v>
      </c>
      <c r="H4">
        <f>$G$3-G4</f>
        <v>10.380936677749574</v>
      </c>
    </row>
    <row r="5" spans="1:8" x14ac:dyDescent="0.25">
      <c r="A5">
        <v>180.01499999999999</v>
      </c>
      <c r="B5" t="s">
        <v>3</v>
      </c>
      <c r="C5">
        <v>0.24158445768862499</v>
      </c>
      <c r="D5">
        <v>1.0120930179102401</v>
      </c>
      <c r="E5">
        <f t="shared" si="0"/>
        <v>0.8072993553838691</v>
      </c>
      <c r="F5">
        <f t="shared" ref="F5:F11" si="2">C5/(C5+D5)</f>
        <v>0.19270064461613087</v>
      </c>
      <c r="G5">
        <f t="shared" si="1"/>
        <v>97.930738445839296</v>
      </c>
      <c r="H5">
        <f>$G$3-G5</f>
        <v>22.069261554160704</v>
      </c>
    </row>
    <row r="6" spans="1:8" x14ac:dyDescent="0.25">
      <c r="A6">
        <v>240.06899999999999</v>
      </c>
      <c r="B6" t="s">
        <v>3</v>
      </c>
      <c r="C6">
        <v>0.31477498556478201</v>
      </c>
      <c r="D6">
        <v>0.917526079688188</v>
      </c>
      <c r="E6">
        <f t="shared" si="0"/>
        <v>0.74456324477804114</v>
      </c>
      <c r="F6">
        <f t="shared" si="2"/>
        <v>0.2554367552219588</v>
      </c>
      <c r="G6">
        <f t="shared" si="1"/>
        <v>88.780383756336875</v>
      </c>
      <c r="H6">
        <f t="shared" ref="H6:H11" si="3">$G$3-G6</f>
        <v>31.219616243663125</v>
      </c>
    </row>
    <row r="7" spans="1:8" x14ac:dyDescent="0.25">
      <c r="A7">
        <v>300.03300000000002</v>
      </c>
      <c r="B7" t="s">
        <v>3</v>
      </c>
      <c r="C7">
        <v>0.35708108764414398</v>
      </c>
      <c r="D7">
        <v>0.85595683060039895</v>
      </c>
      <c r="E7">
        <f t="shared" si="0"/>
        <v>0.70563072903698132</v>
      </c>
      <c r="F7">
        <f t="shared" si="2"/>
        <v>0.29436927096301868</v>
      </c>
      <c r="G7">
        <f t="shared" si="1"/>
        <v>82.822905617447333</v>
      </c>
      <c r="H7">
        <f t="shared" si="3"/>
        <v>37.177094382552667</v>
      </c>
    </row>
    <row r="8" spans="1:8" x14ac:dyDescent="0.25">
      <c r="A8">
        <v>360.029</v>
      </c>
      <c r="B8" t="s">
        <v>3</v>
      </c>
      <c r="C8">
        <v>0.38453748456331899</v>
      </c>
      <c r="D8">
        <v>0.79849704997536397</v>
      </c>
      <c r="E8">
        <f t="shared" si="0"/>
        <v>0.67495667004068727</v>
      </c>
      <c r="F8">
        <f t="shared" si="2"/>
        <v>0.32504332995931262</v>
      </c>
      <c r="G8">
        <f t="shared" si="1"/>
        <v>77.263062156453643</v>
      </c>
      <c r="H8">
        <f>$G$3-G8</f>
        <v>42.736937843546357</v>
      </c>
    </row>
    <row r="9" spans="1:8" x14ac:dyDescent="0.25">
      <c r="A9">
        <v>420.02199999999999</v>
      </c>
      <c r="B9" t="s">
        <v>3</v>
      </c>
      <c r="C9">
        <v>0.397897815154999</v>
      </c>
      <c r="D9">
        <v>0.77040327318258905</v>
      </c>
      <c r="E9">
        <f t="shared" si="0"/>
        <v>0.65942185697936817</v>
      </c>
      <c r="F9">
        <f t="shared" si="2"/>
        <v>0.34057814302063194</v>
      </c>
      <c r="G9">
        <f t="shared" si="1"/>
        <v>74.544691158568725</v>
      </c>
      <c r="H9">
        <f t="shared" si="3"/>
        <v>45.455308841431275</v>
      </c>
    </row>
    <row r="10" spans="1:8" x14ac:dyDescent="0.25">
      <c r="A10">
        <v>480.03</v>
      </c>
      <c r="B10" t="s">
        <v>3</v>
      </c>
      <c r="C10">
        <v>0.41074780303362102</v>
      </c>
      <c r="D10">
        <v>0.74932779545613704</v>
      </c>
      <c r="E10">
        <f t="shared" si="0"/>
        <v>0.64593014147668282</v>
      </c>
      <c r="F10">
        <f t="shared" si="2"/>
        <v>0.35406985852331702</v>
      </c>
      <c r="G10">
        <f t="shared" si="1"/>
        <v>72.505415064053324</v>
      </c>
      <c r="H10">
        <f t="shared" si="3"/>
        <v>47.494584935946676</v>
      </c>
    </row>
    <row r="11" spans="1:8" x14ac:dyDescent="0.25">
      <c r="A11">
        <v>540.02099999999996</v>
      </c>
      <c r="B11" t="s">
        <v>3</v>
      </c>
      <c r="C11">
        <v>0.40845331782935601</v>
      </c>
      <c r="D11">
        <v>0.73267556643641196</v>
      </c>
      <c r="E11">
        <f t="shared" si="0"/>
        <v>0.64206206374999841</v>
      </c>
      <c r="F11">
        <f t="shared" si="2"/>
        <v>0.3579379362500017</v>
      </c>
      <c r="G11">
        <f t="shared" si="1"/>
        <v>70.894135215449992</v>
      </c>
      <c r="H11">
        <f t="shared" si="3"/>
        <v>49.105864784550008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s="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0.247362544457776</v>
      </c>
      <c r="D2">
        <v>0.96644807702267799</v>
      </c>
      <c r="E2">
        <f>D2/(D2+C2)</f>
        <v>0.7962099358167799</v>
      </c>
      <c r="F2">
        <f>C2/(C2+D2)</f>
        <v>0.2037900641832201</v>
      </c>
      <c r="G2">
        <f>D2/$D$2*120</f>
        <v>120</v>
      </c>
    </row>
    <row r="3" spans="1:8" x14ac:dyDescent="0.25">
      <c r="A3">
        <v>60.082000000000001</v>
      </c>
      <c r="B3" t="s">
        <v>3</v>
      </c>
      <c r="C3">
        <v>0.27751038096525998</v>
      </c>
      <c r="D3">
        <v>0.90859727969708903</v>
      </c>
      <c r="E3">
        <f t="shared" ref="E3:E5" si="0">D3/(D3+C3)</f>
        <v>0.76603272184390747</v>
      </c>
      <c r="F3">
        <f>C3/(C3+D3)</f>
        <v>0.23396727815609247</v>
      </c>
      <c r="G3">
        <f>D3/$D$3*120</f>
        <v>120</v>
      </c>
      <c r="H3">
        <f>$G$3-G3</f>
        <v>0</v>
      </c>
    </row>
    <row r="4" spans="1:8" x14ac:dyDescent="0.25">
      <c r="A4">
        <v>119.971</v>
      </c>
      <c r="B4" t="s">
        <v>3</v>
      </c>
      <c r="C4">
        <v>0.36603409156963101</v>
      </c>
      <c r="D4">
        <v>0.78139963066328899</v>
      </c>
      <c r="E4">
        <f>D4/(D4+C4)</f>
        <v>0.680997617137028</v>
      </c>
      <c r="F4">
        <f>C4/(C4+D4)</f>
        <v>0.319002382862972</v>
      </c>
      <c r="G4">
        <f t="shared" ref="G4:G5" si="1">D4/$D$3*120</f>
        <v>103.20078848448162</v>
      </c>
      <c r="H4">
        <f>$G$3-G4</f>
        <v>16.79921151551838</v>
      </c>
    </row>
    <row r="5" spans="1:8" x14ac:dyDescent="0.25">
      <c r="A5">
        <v>179.97300000000001</v>
      </c>
      <c r="B5" t="s">
        <v>3</v>
      </c>
      <c r="C5">
        <v>0.42958006575403701</v>
      </c>
      <c r="D5">
        <v>0.68107829197062297</v>
      </c>
      <c r="E5">
        <f t="shared" si="0"/>
        <v>0.61322033659919306</v>
      </c>
      <c r="F5">
        <f t="shared" ref="F5" si="2">C5/(C5+D5)</f>
        <v>0.38677966340080694</v>
      </c>
      <c r="G5">
        <f t="shared" si="1"/>
        <v>89.95117733978023</v>
      </c>
      <c r="H5">
        <f>$G$3-G5</f>
        <v>30.04882266021977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>
        <v>9.7095275626517596E-2</v>
      </c>
      <c r="D2">
        <v>0.93057774607842703</v>
      </c>
      <c r="E2">
        <f>D2/(D2+C2)</f>
        <v>0.90551929108206697</v>
      </c>
      <c r="F2">
        <f>C2/(C2+D2)</f>
        <v>9.4480708917933087E-2</v>
      </c>
      <c r="G2">
        <f>D2/$D$2*100</f>
        <v>100</v>
      </c>
    </row>
    <row r="3" spans="1:8" x14ac:dyDescent="0.25">
      <c r="A3">
        <v>60.021999999999998</v>
      </c>
      <c r="B3" t="s">
        <v>3</v>
      </c>
      <c r="C3">
        <v>0.170965001192845</v>
      </c>
      <c r="D3">
        <v>0.91603316536004797</v>
      </c>
      <c r="E3">
        <f t="shared" ref="E3:E6" si="0">D3/(D3+C3)</f>
        <v>0.84271822487519732</v>
      </c>
      <c r="F3">
        <f>C3/(C3+D3)</f>
        <v>0.15728177512480276</v>
      </c>
      <c r="G3">
        <f>D3/$D$3*100</f>
        <v>100</v>
      </c>
      <c r="H3">
        <f>$G$3-G3</f>
        <v>0</v>
      </c>
    </row>
    <row r="4" spans="1:8" x14ac:dyDescent="0.25">
      <c r="A4">
        <v>119.997</v>
      </c>
      <c r="B4" t="s">
        <v>3</v>
      </c>
      <c r="C4">
        <v>0.23233849217427699</v>
      </c>
      <c r="D4">
        <v>0.820825040015421</v>
      </c>
      <c r="E4">
        <f>D4/(D4+C4)</f>
        <v>0.7793899189699367</v>
      </c>
      <c r="F4">
        <f>C4/(C4+D4)</f>
        <v>0.22061008103006335</v>
      </c>
      <c r="G4">
        <f t="shared" ref="G4:G6" si="1">D4/$D$3*100</f>
        <v>89.60647616866521</v>
      </c>
      <c r="H4">
        <f>$G$3-G4</f>
        <v>10.39352383133479</v>
      </c>
    </row>
    <row r="5" spans="1:8" x14ac:dyDescent="0.25">
      <c r="A5">
        <v>179.99199999999999</v>
      </c>
      <c r="B5" t="s">
        <v>3</v>
      </c>
      <c r="C5">
        <v>0.28720473735015201</v>
      </c>
      <c r="D5">
        <v>0.74487426116175903</v>
      </c>
      <c r="E5">
        <f t="shared" si="0"/>
        <v>0.72172213777796645</v>
      </c>
      <c r="F5">
        <f t="shared" ref="F5:F6" si="2">C5/(C5+D5)</f>
        <v>0.2782778622220336</v>
      </c>
      <c r="G5">
        <f t="shared" si="1"/>
        <v>81.31520662453147</v>
      </c>
      <c r="H5">
        <f>$G$3-G5</f>
        <v>18.68479337546853</v>
      </c>
    </row>
    <row r="6" spans="1:8" x14ac:dyDescent="0.25">
      <c r="A6">
        <v>240.01</v>
      </c>
      <c r="B6" t="s">
        <v>3</v>
      </c>
      <c r="C6">
        <v>0.323398124488183</v>
      </c>
      <c r="D6">
        <v>0.68825333087816898</v>
      </c>
      <c r="E6">
        <f t="shared" si="0"/>
        <v>0.68032653660240128</v>
      </c>
      <c r="F6">
        <f t="shared" si="2"/>
        <v>0.31967346339759872</v>
      </c>
      <c r="G6">
        <f t="shared" si="1"/>
        <v>75.134106155168539</v>
      </c>
      <c r="H6">
        <f t="shared" ref="H6" si="3">$G$3-G6</f>
        <v>24.865893844831461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" sqref="H1"/>
    </sheetView>
  </sheetViews>
  <sheetFormatPr baseColWidth="10" defaultRowHeight="15" x14ac:dyDescent="0.25"/>
  <cols>
    <col min="2" max="3" width="0" hidden="1" customWidth="1"/>
    <col min="4" max="4" width="19" hidden="1" customWidth="1"/>
    <col min="5" max="7" width="0" hidden="1" customWidth="1"/>
    <col min="8" max="8" width="30.85546875" bestFit="1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>
        <v>0</v>
      </c>
      <c r="B2" t="s">
        <v>3</v>
      </c>
      <c r="C2" s="2">
        <v>3.9718496180833698E-18</v>
      </c>
      <c r="D2">
        <v>1.04775298111349</v>
      </c>
      <c r="E2">
        <f>D2/(D2+C2)</f>
        <v>1</v>
      </c>
      <c r="F2">
        <f>C2/(C2+D2)</f>
        <v>3.7908263585776893E-18</v>
      </c>
      <c r="G2">
        <f>D2/$D$2*100</f>
        <v>100</v>
      </c>
    </row>
    <row r="3" spans="1:8" x14ac:dyDescent="0.25">
      <c r="A3">
        <v>59.991</v>
      </c>
      <c r="B3" t="s">
        <v>3</v>
      </c>
      <c r="C3">
        <v>5.54595612999573E-2</v>
      </c>
      <c r="D3">
        <v>1.0415347421872001</v>
      </c>
      <c r="E3">
        <f t="shared" ref="E3:E6" si="0">D3/(D3+C3)</f>
        <v>0.94944407539431985</v>
      </c>
      <c r="F3">
        <f>C3/(C3+D3)</f>
        <v>5.0555924605680112E-2</v>
      </c>
      <c r="G3">
        <f>D3/$D$3*100</f>
        <v>100</v>
      </c>
      <c r="H3">
        <f>$G$3-G3</f>
        <v>0</v>
      </c>
    </row>
    <row r="4" spans="1:8" x14ac:dyDescent="0.25">
      <c r="A4">
        <v>119.968</v>
      </c>
      <c r="B4" t="s">
        <v>3</v>
      </c>
      <c r="C4">
        <v>0.162927781385628</v>
      </c>
      <c r="D4">
        <v>0.90437534713111301</v>
      </c>
      <c r="E4">
        <f>D4/(D4+C4)</f>
        <v>0.84734629082175283</v>
      </c>
      <c r="F4">
        <f>C4/(C4+D4)</f>
        <v>0.15265370917824722</v>
      </c>
      <c r="G4">
        <f t="shared" ref="G4:G6" si="1">D4/$D$3*100</f>
        <v>86.831030257516389</v>
      </c>
      <c r="H4">
        <f>$G$3-G4</f>
        <v>13.168969742483611</v>
      </c>
    </row>
    <row r="5" spans="1:8" x14ac:dyDescent="0.25">
      <c r="A5">
        <v>179.982</v>
      </c>
      <c r="B5" t="s">
        <v>3</v>
      </c>
      <c r="C5">
        <v>0.236302190506024</v>
      </c>
      <c r="D5">
        <v>0.79015726522302498</v>
      </c>
      <c r="E5">
        <f t="shared" si="0"/>
        <v>0.76978906552311033</v>
      </c>
      <c r="F5">
        <f t="shared" ref="F5:F6" si="2">C5/(C5+D5)</f>
        <v>0.23021093447688976</v>
      </c>
      <c r="G5">
        <f t="shared" si="1"/>
        <v>75.864705536726703</v>
      </c>
      <c r="H5">
        <f>$G$3-G5</f>
        <v>24.135294463273297</v>
      </c>
    </row>
    <row r="6" spans="1:8" x14ac:dyDescent="0.25">
      <c r="A6">
        <v>239.96700000000001</v>
      </c>
      <c r="B6" t="s">
        <v>3</v>
      </c>
      <c r="C6">
        <v>0.28681383226155599</v>
      </c>
      <c r="D6">
        <v>0.71707758665372701</v>
      </c>
      <c r="E6">
        <f t="shared" si="0"/>
        <v>0.71429795408405639</v>
      </c>
      <c r="F6">
        <f t="shared" si="2"/>
        <v>0.28570204591594361</v>
      </c>
      <c r="G6">
        <f t="shared" si="1"/>
        <v>68.848167767104897</v>
      </c>
      <c r="H6">
        <f t="shared" ref="H6" si="3">$G$3-G6</f>
        <v>31.151832232895103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1" sqref="G1"/>
    </sheetView>
  </sheetViews>
  <sheetFormatPr baseColWidth="10" defaultRowHeight="15" x14ac:dyDescent="0.25"/>
  <cols>
    <col min="2" max="2" width="0" hidden="1" customWidth="1"/>
    <col min="3" max="3" width="19" hidden="1" customWidth="1"/>
    <col min="4" max="6" width="0" hidden="1" customWidth="1"/>
    <col min="7" max="7" width="30.85546875" bestFit="1" customWidth="1"/>
  </cols>
  <sheetData>
    <row r="1" spans="1:7" x14ac:dyDescent="0.25">
      <c r="A1" t="s">
        <v>7</v>
      </c>
      <c r="B1" t="s">
        <v>1</v>
      </c>
      <c r="C1" t="s">
        <v>2</v>
      </c>
      <c r="D1" s="1" t="s">
        <v>4</v>
      </c>
      <c r="E1" s="1" t="s">
        <v>5</v>
      </c>
      <c r="F1" s="1" t="s">
        <v>6</v>
      </c>
      <c r="G1" s="1" t="s">
        <v>8</v>
      </c>
    </row>
    <row r="2" spans="1:7" x14ac:dyDescent="0.25">
      <c r="A2">
        <v>0</v>
      </c>
      <c r="B2">
        <v>0.216716497696086</v>
      </c>
      <c r="C2">
        <v>0.80515965837729597</v>
      </c>
      <c r="D2">
        <f>C2/(C2+B2)</f>
        <v>0.78792293331431507</v>
      </c>
      <c r="E2">
        <f>B2/(B2+C2)</f>
        <v>0.21207706668568491</v>
      </c>
      <c r="F2">
        <f>C2/$C$2*100</f>
        <v>100</v>
      </c>
    </row>
    <row r="3" spans="1:7" x14ac:dyDescent="0.25">
      <c r="A3">
        <v>60.02</v>
      </c>
      <c r="B3">
        <v>0.23652057191311701</v>
      </c>
      <c r="C3">
        <v>0.83567419348060101</v>
      </c>
      <c r="D3">
        <f t="shared" ref="D3:D12" si="0">C3/(C3+B3)</f>
        <v>0.7794052167133414</v>
      </c>
      <c r="E3">
        <f>B3/(B3+C3)</f>
        <v>0.22059478328665863</v>
      </c>
      <c r="F3">
        <f>C3/$C$3*100</f>
        <v>100</v>
      </c>
      <c r="G3">
        <f>$F$3-F3</f>
        <v>0</v>
      </c>
    </row>
    <row r="4" spans="1:7" x14ac:dyDescent="0.25">
      <c r="A4">
        <v>120.032</v>
      </c>
      <c r="B4">
        <v>0.26434307357155301</v>
      </c>
      <c r="C4">
        <v>0.78566547526633301</v>
      </c>
      <c r="D4">
        <f>C4/(C4+B4)</f>
        <v>0.74824674154880066</v>
      </c>
      <c r="E4">
        <f>B4/(B4+C4)</f>
        <v>0.25175325845119928</v>
      </c>
      <c r="F4">
        <f t="shared" ref="F4:F12" si="1">C4/$C$3*100</f>
        <v>94.015763726533109</v>
      </c>
      <c r="G4">
        <f>$F$3-F4</f>
        <v>5.984236273466891</v>
      </c>
    </row>
    <row r="5" spans="1:7" x14ac:dyDescent="0.25">
      <c r="A5">
        <v>180.018</v>
      </c>
      <c r="B5">
        <v>0.28303408129054303</v>
      </c>
      <c r="C5">
        <v>0.74524501260434095</v>
      </c>
      <c r="D5">
        <f t="shared" si="0"/>
        <v>0.72474974647352275</v>
      </c>
      <c r="E5">
        <f t="shared" ref="E5:E12" si="2">B5/(B5+C5)</f>
        <v>0.27525025352647714</v>
      </c>
      <c r="F5">
        <f t="shared" si="1"/>
        <v>89.178895126625775</v>
      </c>
      <c r="G5">
        <f>$F$3-F5</f>
        <v>10.821104873374225</v>
      </c>
    </row>
    <row r="6" spans="1:7" x14ac:dyDescent="0.25">
      <c r="A6">
        <v>240.01300000000001</v>
      </c>
      <c r="B6">
        <v>0.31559360160275701</v>
      </c>
      <c r="C6">
        <v>0.69645401832170595</v>
      </c>
      <c r="D6">
        <f t="shared" si="0"/>
        <v>0.68816328857498599</v>
      </c>
      <c r="E6">
        <f t="shared" si="2"/>
        <v>0.31183671142501401</v>
      </c>
      <c r="F6">
        <f t="shared" si="1"/>
        <v>83.340376399677965</v>
      </c>
      <c r="G6">
        <f t="shared" ref="G6:G12" si="3">$F$3-F6</f>
        <v>16.659623600322035</v>
      </c>
    </row>
    <row r="7" spans="1:7" x14ac:dyDescent="0.25">
      <c r="A7">
        <v>299.99900000000002</v>
      </c>
      <c r="B7">
        <v>0.33629406561264102</v>
      </c>
      <c r="C7">
        <v>0.65017086658138401</v>
      </c>
      <c r="D7">
        <f t="shared" si="0"/>
        <v>0.65909171767040953</v>
      </c>
      <c r="E7">
        <f t="shared" si="2"/>
        <v>0.34090828232959047</v>
      </c>
      <c r="F7">
        <f t="shared" si="1"/>
        <v>77.801955792533022</v>
      </c>
      <c r="G7">
        <f t="shared" si="3"/>
        <v>22.198044207466978</v>
      </c>
    </row>
    <row r="8" spans="1:7" x14ac:dyDescent="0.25">
      <c r="A8">
        <v>360.012</v>
      </c>
      <c r="B8">
        <v>0.344456377261252</v>
      </c>
      <c r="C8">
        <v>0.62191282045910401</v>
      </c>
      <c r="D8">
        <f t="shared" si="0"/>
        <v>0.64355612940290607</v>
      </c>
      <c r="E8">
        <f t="shared" si="2"/>
        <v>0.35644387059709387</v>
      </c>
      <c r="F8">
        <f t="shared" si="1"/>
        <v>74.420488907144986</v>
      </c>
      <c r="G8">
        <f>$F$3-F8</f>
        <v>25.579511092855014</v>
      </c>
    </row>
    <row r="9" spans="1:7" x14ac:dyDescent="0.25">
      <c r="A9">
        <v>420.024</v>
      </c>
      <c r="B9">
        <v>0.36352000815704899</v>
      </c>
      <c r="C9">
        <v>0.60641035662410403</v>
      </c>
      <c r="D9">
        <f t="shared" si="0"/>
        <v>0.62521019925067445</v>
      </c>
      <c r="E9">
        <f t="shared" si="2"/>
        <v>0.37478980074932555</v>
      </c>
      <c r="F9">
        <f t="shared" si="1"/>
        <v>72.565404239467028</v>
      </c>
      <c r="G9">
        <f t="shared" si="3"/>
        <v>27.434595760532972</v>
      </c>
    </row>
    <row r="10" spans="1:7" x14ac:dyDescent="0.25">
      <c r="A10">
        <v>479.99700000000001</v>
      </c>
      <c r="B10">
        <v>0.37035066813179102</v>
      </c>
      <c r="C10">
        <v>0.58429993578235395</v>
      </c>
      <c r="D10">
        <f t="shared" si="0"/>
        <v>0.61205632027746781</v>
      </c>
      <c r="E10">
        <f t="shared" si="2"/>
        <v>0.38794367972253224</v>
      </c>
      <c r="F10">
        <f t="shared" si="1"/>
        <v>69.919585927229861</v>
      </c>
      <c r="G10">
        <f t="shared" si="3"/>
        <v>30.080414072770139</v>
      </c>
    </row>
    <row r="11" spans="1:7" x14ac:dyDescent="0.25">
      <c r="A11">
        <v>540.00400000000002</v>
      </c>
      <c r="B11">
        <v>0.38046885236262601</v>
      </c>
      <c r="C11">
        <v>0.57211667943917999</v>
      </c>
      <c r="D11">
        <f t="shared" si="0"/>
        <v>0.60059350088703012</v>
      </c>
      <c r="E11">
        <f t="shared" si="2"/>
        <v>0.39940649911296994</v>
      </c>
      <c r="F11">
        <f t="shared" si="1"/>
        <v>68.461690441379048</v>
      </c>
      <c r="G11">
        <f t="shared" si="3"/>
        <v>31.538309558620952</v>
      </c>
    </row>
    <row r="12" spans="1:7" x14ac:dyDescent="0.25">
      <c r="A12">
        <v>599.99699999999996</v>
      </c>
      <c r="B12">
        <v>0.38449849442748801</v>
      </c>
      <c r="C12">
        <v>0.54873103159859904</v>
      </c>
      <c r="D12">
        <f t="shared" si="0"/>
        <v>0.58799150294271774</v>
      </c>
      <c r="E12">
        <f t="shared" si="2"/>
        <v>0.41200849705728232</v>
      </c>
      <c r="F12">
        <f t="shared" si="1"/>
        <v>65.663273543619013</v>
      </c>
      <c r="G12">
        <f t="shared" si="3"/>
        <v>34.336726456380987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140mM_1</vt:lpstr>
      <vt:lpstr>140mM_2</vt:lpstr>
      <vt:lpstr>140mM_3</vt:lpstr>
      <vt:lpstr>120mM_1</vt:lpstr>
      <vt:lpstr>120mM_2</vt:lpstr>
      <vt:lpstr>120mM_3</vt:lpstr>
      <vt:lpstr>100mM_1</vt:lpstr>
      <vt:lpstr>100mM_2</vt:lpstr>
      <vt:lpstr>100mM_3</vt:lpstr>
      <vt:lpstr>90mM_1</vt:lpstr>
      <vt:lpstr>90mM_2</vt:lpstr>
      <vt:lpstr>90mM_3</vt:lpstr>
      <vt:lpstr>70mM_1</vt:lpstr>
      <vt:lpstr>70mM_2</vt:lpstr>
      <vt:lpstr>70mM_3</vt:lpstr>
      <vt:lpstr>50mM_1</vt:lpstr>
      <vt:lpstr>50mM_2</vt:lpstr>
      <vt:lpstr>50mM_3</vt:lpstr>
      <vt:lpstr>30mM_1</vt:lpstr>
      <vt:lpstr>30mM_2</vt:lpstr>
      <vt:lpstr>30mM_3</vt:lpstr>
      <vt:lpstr>10mM_1</vt:lpstr>
      <vt:lpstr>10mM_2</vt:lpstr>
      <vt:lpstr>10mM_3</vt:lpstr>
      <vt:lpstr>0mM_1</vt:lpstr>
      <vt:lpstr>0mM_2</vt:lpstr>
      <vt:lpstr>0mM_3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Spinsolve</dc:creator>
  <cp:lastModifiedBy>lucaschmidt912@gmail.com</cp:lastModifiedBy>
  <dcterms:created xsi:type="dcterms:W3CDTF">2024-07-09T06:37:30Z</dcterms:created>
  <dcterms:modified xsi:type="dcterms:W3CDTF">2025-08-06T12:02:24Z</dcterms:modified>
</cp:coreProperties>
</file>