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7256" windowHeight="4776" tabRatio="861"/>
  </bookViews>
  <sheets>
    <sheet name="NF_MSS_Dez02" sheetId="1" r:id="rId1"/>
  </sheets>
  <calcPr calcId="162913"/>
</workbook>
</file>

<file path=xl/calcChain.xml><?xml version="1.0" encoding="utf-8"?>
<calcChain xmlns="http://schemas.openxmlformats.org/spreadsheetml/2006/main">
  <c r="S49" i="1" l="1"/>
  <c r="AC14" i="1" l="1"/>
  <c r="AC24" i="1"/>
  <c r="AC28" i="1"/>
  <c r="AC31" i="1"/>
  <c r="AC33" i="1"/>
  <c r="AC35" i="1"/>
  <c r="AC37" i="1"/>
  <c r="AC38" i="1"/>
  <c r="AC40" i="1"/>
  <c r="AC42" i="1"/>
  <c r="AC43" i="1"/>
  <c r="AC45" i="1"/>
  <c r="AC47" i="1"/>
  <c r="AC49" i="1"/>
  <c r="AC51" i="1"/>
  <c r="AC53" i="1"/>
  <c r="AC55" i="1"/>
  <c r="AC59" i="1"/>
  <c r="AC61" i="1"/>
  <c r="AC9" i="1"/>
  <c r="S40" i="1" l="1"/>
  <c r="S35" i="1"/>
  <c r="S31" i="1"/>
  <c r="P31" i="1"/>
  <c r="O31" i="1"/>
  <c r="N31" i="1"/>
  <c r="L31" i="1"/>
  <c r="J31" i="1"/>
  <c r="I31" i="1"/>
  <c r="H31" i="1"/>
  <c r="G31" i="1"/>
  <c r="F31" i="1"/>
  <c r="P28" i="1"/>
  <c r="O28" i="1"/>
  <c r="N28" i="1"/>
  <c r="L28" i="1"/>
  <c r="J28" i="1"/>
  <c r="I28" i="1"/>
  <c r="H28" i="1"/>
  <c r="G28" i="1"/>
  <c r="F28" i="1"/>
  <c r="P24" i="1"/>
  <c r="O24" i="1"/>
  <c r="N24" i="1"/>
  <c r="J24" i="1"/>
  <c r="H24" i="1"/>
  <c r="G24" i="1"/>
  <c r="F24" i="1"/>
  <c r="T16" i="1"/>
  <c r="T11" i="1"/>
</calcChain>
</file>

<file path=xl/sharedStrings.xml><?xml version="1.0" encoding="utf-8"?>
<sst xmlns="http://schemas.openxmlformats.org/spreadsheetml/2006/main" count="533" uniqueCount="120">
  <si>
    <t>Retentat</t>
  </si>
  <si>
    <t>Bezafibrat</t>
  </si>
  <si>
    <t>Carbamazepin</t>
  </si>
  <si>
    <t>Clarithromycin</t>
  </si>
  <si>
    <t>Cyclamat</t>
  </si>
  <si>
    <t>Diclofenac</t>
  </si>
  <si>
    <t>Ibuprofen</t>
  </si>
  <si>
    <t>Iomeprol</t>
  </si>
  <si>
    <t>Mecoprop</t>
  </si>
  <si>
    <t>Metoprolol</t>
  </si>
  <si>
    <t>Sulfamethoxazol</t>
  </si>
  <si>
    <t>Terbutryn</t>
  </si>
  <si>
    <t>Triclosan</t>
  </si>
  <si>
    <t>Datum</t>
  </si>
  <si>
    <t>n.d.</t>
  </si>
  <si>
    <t>Bestimmungsgrenze [µg/l]</t>
  </si>
  <si>
    <t>Lipidsenker</t>
  </si>
  <si>
    <t>Antiepileptikum</t>
  </si>
  <si>
    <t>Antibiotikum</t>
  </si>
  <si>
    <t>Süßstoff</t>
  </si>
  <si>
    <t>Schmerzmittel</t>
  </si>
  <si>
    <t xml:space="preserve">Röntgenkontrastmittel </t>
  </si>
  <si>
    <t>Herbizid</t>
  </si>
  <si>
    <t>Beablocker</t>
  </si>
  <si>
    <t>Biozid</t>
  </si>
  <si>
    <t>nach Vorfiltration</t>
  </si>
  <si>
    <t>Permeat (halbe Versuchszeit)</t>
  </si>
  <si>
    <t>Permeat (Ende)</t>
  </si>
  <si>
    <t>Bezeichnung</t>
  </si>
  <si>
    <t>Retentat (halbe Versuchszeit)</t>
  </si>
  <si>
    <t>Retentat (Ende)</t>
  </si>
  <si>
    <t>[-]</t>
  </si>
  <si>
    <t xml:space="preserve"> [L/h]</t>
  </si>
  <si>
    <t>TMP</t>
  </si>
  <si>
    <t xml:space="preserve"> [bar]</t>
  </si>
  <si>
    <t>Flux</t>
  </si>
  <si>
    <t xml:space="preserve"> [L/(h*m2)]</t>
  </si>
  <si>
    <t>Permeabilität</t>
  </si>
  <si>
    <t xml:space="preserve"> [L/(h*m2*bar)]</t>
  </si>
  <si>
    <t>[L/h]</t>
  </si>
  <si>
    <t>Pumpenleistung</t>
  </si>
  <si>
    <t>[kW]</t>
  </si>
  <si>
    <t>Leitfähigkeit</t>
  </si>
  <si>
    <t xml:space="preserve"> [µS/cm]</t>
  </si>
  <si>
    <t>pH-Wert</t>
  </si>
  <si>
    <t>[°C]</t>
  </si>
  <si>
    <t>[L]</t>
  </si>
  <si>
    <t>Trübung</t>
  </si>
  <si>
    <t>[NTU]</t>
  </si>
  <si>
    <t>TOC</t>
  </si>
  <si>
    <t>[mg/L]</t>
  </si>
  <si>
    <t>&lt;1</t>
  </si>
  <si>
    <t>TIC</t>
  </si>
  <si>
    <t>TN</t>
  </si>
  <si>
    <t>&lt;0,1</t>
  </si>
  <si>
    <t>&lt;40</t>
  </si>
  <si>
    <t>Resthärte</t>
  </si>
  <si>
    <t>[°dH]</t>
  </si>
  <si>
    <t>[mmol/L]</t>
  </si>
  <si>
    <t>Säurekap. bis pH 4,3</t>
  </si>
  <si>
    <t>Trockensubstanz</t>
  </si>
  <si>
    <t>?</t>
  </si>
  <si>
    <t>ca 350</t>
  </si>
  <si>
    <t>ca 6</t>
  </si>
  <si>
    <t>&lt; 0,1</t>
  </si>
  <si>
    <t>&lt; 40</t>
  </si>
  <si>
    <t>Feed Avg</t>
  </si>
  <si>
    <t>Retentat Avg (halbe Versuchszeit)</t>
  </si>
  <si>
    <t>Retentat Avg (Ende)</t>
  </si>
  <si>
    <t>Wasserhärte</t>
  </si>
  <si>
    <t>org. Trockensubstanz</t>
  </si>
  <si>
    <t>DOC</t>
  </si>
  <si>
    <t>DIC</t>
  </si>
  <si>
    <t>&lt; 0.1</t>
  </si>
  <si>
    <t>&lt;  0.1</t>
  </si>
  <si>
    <t>&lt; 1</t>
  </si>
  <si>
    <t>Temperatur (während Messung pH-Wert)</t>
  </si>
  <si>
    <t>Filtrattrockenrückstand (0,45 µm)</t>
  </si>
  <si>
    <t>Temperatur (im Betrieb), Avg</t>
  </si>
  <si>
    <t>16-18</t>
  </si>
  <si>
    <t>Faktor Aufkonzentration</t>
  </si>
  <si>
    <t>-</t>
  </si>
  <si>
    <t>150 (90 im Tank)</t>
  </si>
  <si>
    <t>&lt; 0,5</t>
  </si>
  <si>
    <t>&lt; 0,05</t>
  </si>
  <si>
    <t>n.n.</t>
  </si>
  <si>
    <t>Permeate (Ende)</t>
  </si>
  <si>
    <t>Permeate (Start)</t>
  </si>
  <si>
    <t>Retentate (Start)</t>
  </si>
  <si>
    <t>Feed (zusammengeführte Retentate)</t>
  </si>
  <si>
    <t>Membran</t>
  </si>
  <si>
    <t>NF270</t>
  </si>
  <si>
    <t>Abs270</t>
  </si>
  <si>
    <t>SAK270</t>
  </si>
  <si>
    <t>[1/m]</t>
  </si>
  <si>
    <t>V 1.1 (Aufkonzentrierung Ablauf KA)</t>
  </si>
  <si>
    <t>V 2.4 (Aufkonzentrierung Ablauf KA)</t>
  </si>
  <si>
    <t>keine</t>
  </si>
  <si>
    <t>[Abs]</t>
  </si>
  <si>
    <r>
      <t>PO</t>
    </r>
    <r>
      <rPr>
        <b/>
        <vertAlign val="subscript"/>
        <sz val="10"/>
        <rFont val="Calibri"/>
        <family val="2"/>
        <scheme val="minor"/>
      </rPr>
      <t>4</t>
    </r>
    <r>
      <rPr>
        <b/>
        <vertAlign val="superscript"/>
        <sz val="10"/>
        <rFont val="Calibri"/>
        <family val="2"/>
        <scheme val="minor"/>
      </rPr>
      <t>3-</t>
    </r>
  </si>
  <si>
    <r>
      <t>SO</t>
    </r>
    <r>
      <rPr>
        <b/>
        <vertAlign val="subscript"/>
        <sz val="10"/>
        <rFont val="Calibri"/>
        <family val="2"/>
        <scheme val="minor"/>
      </rPr>
      <t>4</t>
    </r>
    <r>
      <rPr>
        <b/>
        <vertAlign val="superscript"/>
        <sz val="10"/>
        <rFont val="Calibri"/>
        <family val="2"/>
        <scheme val="minor"/>
      </rPr>
      <t>2-</t>
    </r>
  </si>
  <si>
    <r>
      <t>Ca</t>
    </r>
    <r>
      <rPr>
        <b/>
        <vertAlign val="superscript"/>
        <sz val="10"/>
        <rFont val="Calibri"/>
        <family val="2"/>
        <scheme val="minor"/>
      </rPr>
      <t>2+</t>
    </r>
  </si>
  <si>
    <r>
      <t>Mg</t>
    </r>
    <r>
      <rPr>
        <b/>
        <vertAlign val="superscript"/>
        <sz val="10"/>
        <rFont val="Calibri"/>
        <family val="2"/>
        <scheme val="minor"/>
      </rPr>
      <t>2+</t>
    </r>
  </si>
  <si>
    <t>Gesamtvolumen</t>
  </si>
  <si>
    <t>Feed-Volumenstrom</t>
  </si>
  <si>
    <t>Retentat-Volumenstrom</t>
  </si>
  <si>
    <t>Permeat-Volumenstrom</t>
  </si>
  <si>
    <t>Mikroschadstoff/Parameter</t>
  </si>
  <si>
    <t>[µg/l]</t>
  </si>
  <si>
    <t>V 1.2 (Aufkonzentrierung Ablauf KA)</t>
  </si>
  <si>
    <t>V 1.3 (Aufkonzentrierung der Retentate der gesamten Vorversuche)</t>
  </si>
  <si>
    <t>V 2.1 (Aufkonzentrierung Ablauf KA)</t>
  </si>
  <si>
    <t>V 2.2 (Aufkonzentrierung Ablauf KA)</t>
  </si>
  <si>
    <t>V 2.3 (Aufkonzentrierung Ablauf KA)</t>
  </si>
  <si>
    <t>V 2.5  (Aufkonzentrierung der Retentate der gesamten Vorversuche)</t>
  </si>
  <si>
    <t>V 3.1 (Rezirkulation)</t>
  </si>
  <si>
    <t>V 3.2 (Rezirkulation mit Konzentrat aus vorigem Versuch)</t>
  </si>
  <si>
    <t>Einheit</t>
  </si>
  <si>
    <t>Substanzverwendung</t>
  </si>
  <si>
    <t>Feed (bzw. Ablauf Nachklärung)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</si>
</sst>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0_-;\-* #,##0.000_-;_-* &quot;-&quot;??_-;_-@_-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/>
    <xf numFmtId="0" fontId="4" fillId="2" borderId="0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1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4" borderId="0" xfId="0" applyFont="1" applyFill="1" applyAlignment="1">
      <alignment horizontal="right"/>
    </xf>
    <xf numFmtId="2" fontId="4" fillId="4" borderId="0" xfId="0" applyNumberFormat="1" applyFont="1" applyFill="1" applyAlignment="1">
      <alignment horizontal="right"/>
    </xf>
    <xf numFmtId="166" fontId="4" fillId="4" borderId="0" xfId="0" applyNumberFormat="1" applyFont="1" applyFill="1" applyAlignment="1">
      <alignment horizontal="right"/>
    </xf>
    <xf numFmtId="0" fontId="4" fillId="4" borderId="1" xfId="0" applyFont="1" applyFill="1" applyBorder="1" applyAlignment="1">
      <alignment horizontal="right"/>
    </xf>
    <xf numFmtId="0" fontId="4" fillId="4" borderId="0" xfId="0" applyFont="1" applyFill="1" applyAlignment="1">
      <alignment horizontal="right" indent="2"/>
    </xf>
    <xf numFmtId="2" fontId="4" fillId="4" borderId="4" xfId="0" applyNumberFormat="1" applyFont="1" applyFill="1" applyBorder="1" applyAlignment="1">
      <alignment horizontal="right" indent="1"/>
    </xf>
    <xf numFmtId="1" fontId="4" fillId="4" borderId="0" xfId="0" applyNumberFormat="1" applyFont="1" applyFill="1" applyAlignment="1">
      <alignment horizontal="right"/>
    </xf>
    <xf numFmtId="0" fontId="4" fillId="4" borderId="0" xfId="0" applyFont="1" applyFill="1" applyAlignment="1">
      <alignment horizontal="right" indent="1"/>
    </xf>
    <xf numFmtId="2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 indent="2"/>
    </xf>
    <xf numFmtId="0" fontId="4" fillId="2" borderId="0" xfId="0" applyFont="1" applyFill="1" applyAlignment="1">
      <alignment horizontal="right" indent="1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3" borderId="0" xfId="0" applyFont="1" applyFill="1" applyAlignment="1">
      <alignment horizontal="right" indent="2"/>
    </xf>
    <xf numFmtId="0" fontId="4" fillId="3" borderId="0" xfId="0" applyFont="1" applyFill="1" applyAlignment="1">
      <alignment horizontal="right" indent="1"/>
    </xf>
    <xf numFmtId="2" fontId="4" fillId="3" borderId="2" xfId="0" applyNumberFormat="1" applyFont="1" applyFill="1" applyBorder="1" applyAlignment="1">
      <alignment horizontal="right"/>
    </xf>
    <xf numFmtId="2" fontId="4" fillId="4" borderId="0" xfId="2" applyNumberFormat="1" applyFont="1" applyFill="1" applyAlignment="1">
      <alignment horizontal="right"/>
    </xf>
    <xf numFmtId="2" fontId="4" fillId="4" borderId="1" xfId="2" applyNumberFormat="1" applyFont="1" applyFill="1" applyBorder="1" applyAlignment="1">
      <alignment horizontal="right"/>
    </xf>
    <xf numFmtId="2" fontId="4" fillId="4" borderId="0" xfId="0" applyNumberFormat="1" applyFont="1" applyFill="1" applyAlignment="1">
      <alignment horizontal="right" vertical="top"/>
    </xf>
    <xf numFmtId="2" fontId="4" fillId="2" borderId="0" xfId="2" applyNumberFormat="1" applyFont="1" applyFill="1" applyAlignment="1">
      <alignment horizontal="right"/>
    </xf>
    <xf numFmtId="2" fontId="4" fillId="2" borderId="1" xfId="2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right" vertical="top"/>
    </xf>
    <xf numFmtId="2" fontId="4" fillId="3" borderId="0" xfId="2" applyNumberFormat="1" applyFont="1" applyFill="1" applyAlignment="1">
      <alignment horizontal="right"/>
    </xf>
    <xf numFmtId="2" fontId="4" fillId="3" borderId="1" xfId="2" applyNumberFormat="1" applyFont="1" applyFill="1" applyBorder="1" applyAlignment="1">
      <alignment horizontal="right"/>
    </xf>
    <xf numFmtId="2" fontId="4" fillId="3" borderId="0" xfId="0" applyNumberFormat="1" applyFont="1" applyFill="1" applyAlignment="1">
      <alignment horizontal="right" vertical="top"/>
    </xf>
    <xf numFmtId="2" fontId="4" fillId="3" borderId="0" xfId="0" applyNumberFormat="1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top"/>
    </xf>
    <xf numFmtId="4" fontId="4" fillId="4" borderId="0" xfId="0" applyNumberFormat="1" applyFont="1" applyFill="1" applyAlignment="1">
      <alignment horizontal="right"/>
    </xf>
    <xf numFmtId="4" fontId="4" fillId="2" borderId="0" xfId="0" applyNumberFormat="1" applyFont="1" applyFill="1" applyAlignment="1">
      <alignment horizontal="right" vertical="top"/>
    </xf>
    <xf numFmtId="4" fontId="4" fillId="2" borderId="0" xfId="0" applyNumberFormat="1" applyFont="1" applyFill="1" applyAlignment="1">
      <alignment horizontal="right"/>
    </xf>
    <xf numFmtId="4" fontId="4" fillId="3" borderId="0" xfId="0" applyNumberFormat="1" applyFont="1" applyFill="1" applyAlignment="1">
      <alignment horizontal="right" vertical="top"/>
    </xf>
    <xf numFmtId="4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4" borderId="0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2" fontId="4" fillId="4" borderId="0" xfId="2" applyNumberFormat="1" applyFont="1" applyFill="1" applyBorder="1" applyAlignment="1">
      <alignment horizontal="right"/>
    </xf>
    <xf numFmtId="2" fontId="4" fillId="2" borderId="0" xfId="2" applyNumberFormat="1" applyFont="1" applyFill="1" applyBorder="1" applyAlignment="1">
      <alignment horizontal="right"/>
    </xf>
    <xf numFmtId="2" fontId="4" fillId="3" borderId="0" xfId="2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 vertical="top"/>
    </xf>
    <xf numFmtId="0" fontId="5" fillId="0" borderId="0" xfId="1" applyFont="1" applyAlignment="1">
      <alignment horizontal="right" vertical="top" wrapText="1"/>
    </xf>
    <xf numFmtId="0" fontId="5" fillId="0" borderId="1" xfId="1" applyFont="1" applyBorder="1" applyAlignment="1">
      <alignment horizontal="right" vertical="top" wrapText="1"/>
    </xf>
    <xf numFmtId="0" fontId="5" fillId="0" borderId="0" xfId="1" applyFont="1" applyBorder="1" applyAlignment="1">
      <alignment horizontal="right" vertical="top" wrapText="1"/>
    </xf>
    <xf numFmtId="2" fontId="5" fillId="0" borderId="0" xfId="1" applyNumberFormat="1" applyFont="1" applyFill="1" applyAlignment="1">
      <alignment horizontal="right" vertical="top" wrapText="1"/>
    </xf>
    <xf numFmtId="0" fontId="5" fillId="0" borderId="0" xfId="1" applyFont="1" applyFill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2" fillId="0" borderId="0" xfId="2" applyNumberFormat="1" applyFont="1" applyAlignment="1">
      <alignment horizontal="right" vertical="center"/>
    </xf>
    <xf numFmtId="165" fontId="2" fillId="0" borderId="1" xfId="2" applyNumberFormat="1" applyFont="1" applyBorder="1" applyAlignment="1">
      <alignment horizontal="right" vertical="center"/>
    </xf>
    <xf numFmtId="165" fontId="2" fillId="0" borderId="0" xfId="2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/>
    </xf>
    <xf numFmtId="14" fontId="4" fillId="4" borderId="0" xfId="0" applyNumberFormat="1" applyFont="1" applyFill="1" applyAlignment="1">
      <alignment horizontal="right"/>
    </xf>
    <xf numFmtId="14" fontId="4" fillId="2" borderId="0" xfId="0" applyNumberFormat="1" applyFont="1" applyFill="1" applyAlignment="1">
      <alignment horizontal="right"/>
    </xf>
    <xf numFmtId="14" fontId="4" fillId="3" borderId="0" xfId="0" applyNumberFormat="1" applyFont="1" applyFill="1" applyAlignment="1">
      <alignment horizontal="right"/>
    </xf>
    <xf numFmtId="14" fontId="4" fillId="3" borderId="2" xfId="0" applyNumberFormat="1" applyFont="1" applyFill="1" applyBorder="1" applyAlignment="1">
      <alignment horizontal="right"/>
    </xf>
    <xf numFmtId="166" fontId="4" fillId="3" borderId="2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2" fontId="4" fillId="3" borderId="0" xfId="0" applyNumberFormat="1" applyFont="1" applyFill="1" applyBorder="1" applyAlignment="1">
      <alignment horizontal="right"/>
    </xf>
    <xf numFmtId="14" fontId="4" fillId="3" borderId="0" xfId="0" applyNumberFormat="1" applyFont="1" applyFill="1" applyBorder="1" applyAlignment="1">
      <alignment horizontal="right"/>
    </xf>
    <xf numFmtId="2" fontId="4" fillId="3" borderId="0" xfId="0" applyNumberFormat="1" applyFont="1" applyFill="1" applyBorder="1" applyAlignment="1">
      <alignment horizontal="right" vertical="top"/>
    </xf>
    <xf numFmtId="4" fontId="4" fillId="3" borderId="0" xfId="0" applyNumberFormat="1" applyFont="1" applyFill="1" applyBorder="1" applyAlignment="1">
      <alignment horizontal="right" vertical="top"/>
    </xf>
    <xf numFmtId="4" fontId="4" fillId="3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14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166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 indent="2"/>
    </xf>
    <xf numFmtId="0" fontId="4" fillId="0" borderId="0" xfId="0" applyFont="1" applyFill="1" applyAlignment="1">
      <alignment horizontal="right" indent="1"/>
    </xf>
    <xf numFmtId="2" fontId="4" fillId="0" borderId="0" xfId="2" applyNumberFormat="1" applyFont="1" applyFill="1" applyAlignment="1">
      <alignment horizontal="right"/>
    </xf>
    <xf numFmtId="2" fontId="4" fillId="0" borderId="1" xfId="2" applyNumberFormat="1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horizontal="right"/>
    </xf>
    <xf numFmtId="2" fontId="4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/>
    </xf>
    <xf numFmtId="14" fontId="4" fillId="4" borderId="0" xfId="0" applyNumberFormat="1" applyFont="1" applyFill="1" applyBorder="1" applyAlignment="1">
      <alignment horizontal="right"/>
    </xf>
    <xf numFmtId="2" fontId="4" fillId="4" borderId="0" xfId="0" applyNumberFormat="1" applyFont="1" applyFill="1" applyBorder="1" applyAlignment="1">
      <alignment horizontal="right" vertical="top"/>
    </xf>
    <xf numFmtId="2" fontId="4" fillId="4" borderId="0" xfId="0" applyNumberFormat="1" applyFont="1" applyFill="1" applyBorder="1" applyAlignment="1">
      <alignment horizontal="right" vertical="top" indent="1"/>
    </xf>
    <xf numFmtId="0" fontId="4" fillId="0" borderId="4" xfId="0" applyFont="1" applyFill="1" applyBorder="1" applyAlignment="1">
      <alignment horizontal="right"/>
    </xf>
    <xf numFmtId="14" fontId="4" fillId="0" borderId="4" xfId="0" applyNumberFormat="1" applyFont="1" applyFill="1" applyBorder="1" applyAlignment="1">
      <alignment horizontal="right"/>
    </xf>
    <xf numFmtId="2" fontId="4" fillId="0" borderId="4" xfId="2" applyNumberFormat="1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/>
    </xf>
    <xf numFmtId="166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right" indent="1"/>
    </xf>
    <xf numFmtId="0" fontId="4" fillId="0" borderId="5" xfId="0" applyFont="1" applyFill="1" applyBorder="1" applyAlignment="1">
      <alignment horizontal="right"/>
    </xf>
    <xf numFmtId="2" fontId="4" fillId="0" borderId="5" xfId="2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 vertical="top"/>
    </xf>
    <xf numFmtId="2" fontId="4" fillId="4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</cellXfs>
  <cellStyles count="4">
    <cellStyle name="Komma 2" xfId="2"/>
    <cellStyle name="Prozent 2" xfId="3"/>
    <cellStyle name="Standard" xfId="0" builtinId="0"/>
    <cellStyle name="Standard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1"/>
  <sheetViews>
    <sheetView tabSelected="1" zoomScale="70" zoomScaleNormal="70" workbookViewId="0">
      <pane xSplit="4" ySplit="5" topLeftCell="E20" activePane="bottomRight" state="frozen"/>
      <selection pane="topRight" activeCell="E1" sqref="E1"/>
      <selection pane="bottomLeft" activeCell="A6" sqref="A6"/>
      <selection pane="bottomRight" activeCell="E42" sqref="E42"/>
    </sheetView>
  </sheetViews>
  <sheetFormatPr baseColWidth="10" defaultColWidth="9.109375" defaultRowHeight="14.4" x14ac:dyDescent="0.3"/>
  <cols>
    <col min="1" max="1" width="65.6640625" style="6" customWidth="1"/>
    <col min="2" max="2" width="18.33203125" style="6" customWidth="1"/>
    <col min="3" max="3" width="14.6640625" style="6" customWidth="1"/>
    <col min="4" max="4" width="37" style="1" customWidth="1"/>
    <col min="5" max="5" width="18.21875" style="121" customWidth="1"/>
    <col min="6" max="6" width="11.6640625" style="6" customWidth="1"/>
    <col min="7" max="7" width="18.33203125" style="6" customWidth="1"/>
    <col min="8" max="8" width="13.5546875" style="6" customWidth="1"/>
    <col min="9" max="9" width="9.109375" style="2"/>
    <col min="10" max="10" width="9.109375" style="6"/>
    <col min="11" max="11" width="9.109375" style="2"/>
    <col min="12" max="12" width="9.109375" style="6"/>
    <col min="13" max="13" width="9.109375" style="2"/>
    <col min="14" max="14" width="11.44140625" style="6" customWidth="1"/>
    <col min="15" max="15" width="14.44140625" style="6" customWidth="1"/>
    <col min="16" max="16" width="9.109375" style="6"/>
    <col min="17" max="17" width="9.109375" style="3"/>
    <col min="18" max="18" width="22.88671875" style="60" customWidth="1"/>
    <col min="19" max="19" width="15.44140625" style="5" bestFit="1" customWidth="1"/>
    <col min="20" max="20" width="19.33203125" style="5" customWidth="1"/>
    <col min="21" max="21" width="22.44140625" style="6" customWidth="1"/>
    <col min="22" max="22" width="18.33203125" style="6" customWidth="1"/>
    <col min="23" max="23" width="20.88671875" style="6" customWidth="1"/>
    <col min="24" max="24" width="9.109375" style="6"/>
    <col min="25" max="25" width="14.5546875" style="6" customWidth="1"/>
    <col min="26" max="26" width="17.109375" style="6" customWidth="1"/>
    <col min="27" max="27" width="19.44140625" style="6" customWidth="1"/>
    <col min="28" max="29" width="10.88671875" style="6" customWidth="1"/>
    <col min="30" max="30" width="16.6640625" style="6" customWidth="1"/>
    <col min="31" max="31" width="11.88671875" style="4" customWidth="1"/>
    <col min="32" max="32" width="9.109375" style="6"/>
    <col min="33" max="33" width="10.6640625" style="6" customWidth="1"/>
    <col min="34" max="34" width="16" style="6" customWidth="1"/>
    <col min="35" max="35" width="17.109375" style="6" customWidth="1"/>
    <col min="36" max="44" width="9.109375" style="6"/>
    <col min="45" max="45" width="12" style="6" customWidth="1"/>
    <col min="46" max="48" width="9.109375" style="6"/>
    <col min="49" max="49" width="10.88671875" style="6" customWidth="1"/>
    <col min="50" max="16384" width="9.109375" style="6"/>
  </cols>
  <sheetData>
    <row r="1" spans="1:54" s="61" customFormat="1" ht="55.2" x14ac:dyDescent="0.3">
      <c r="D1" s="62" t="s">
        <v>107</v>
      </c>
      <c r="E1" s="118"/>
      <c r="F1" s="63" t="s">
        <v>1</v>
      </c>
      <c r="G1" s="63" t="s">
        <v>2</v>
      </c>
      <c r="H1" s="63" t="s">
        <v>3</v>
      </c>
      <c r="I1" s="63" t="s">
        <v>4</v>
      </c>
      <c r="J1" s="63" t="s">
        <v>5</v>
      </c>
      <c r="K1" s="63" t="s">
        <v>6</v>
      </c>
      <c r="L1" s="63" t="s">
        <v>7</v>
      </c>
      <c r="M1" s="63" t="s">
        <v>8</v>
      </c>
      <c r="N1" s="63" t="s">
        <v>9</v>
      </c>
      <c r="O1" s="63" t="s">
        <v>10</v>
      </c>
      <c r="P1" s="63" t="s">
        <v>11</v>
      </c>
      <c r="Q1" s="64" t="s">
        <v>12</v>
      </c>
      <c r="R1" s="65"/>
      <c r="S1" s="66" t="s">
        <v>80</v>
      </c>
      <c r="T1" s="66" t="s">
        <v>103</v>
      </c>
      <c r="U1" s="67" t="s">
        <v>104</v>
      </c>
      <c r="V1" s="67" t="s">
        <v>105</v>
      </c>
      <c r="W1" s="67" t="s">
        <v>106</v>
      </c>
      <c r="X1" s="67" t="s">
        <v>33</v>
      </c>
      <c r="Y1" s="67" t="s">
        <v>35</v>
      </c>
      <c r="Z1" s="68" t="s">
        <v>37</v>
      </c>
      <c r="AA1" s="68" t="s">
        <v>40</v>
      </c>
      <c r="AB1" s="68" t="s">
        <v>92</v>
      </c>
      <c r="AC1" s="68" t="s">
        <v>93</v>
      </c>
      <c r="AD1" s="68" t="s">
        <v>78</v>
      </c>
      <c r="AE1" s="67" t="s">
        <v>42</v>
      </c>
      <c r="AF1" s="67" t="s">
        <v>44</v>
      </c>
      <c r="AG1" s="67" t="s">
        <v>76</v>
      </c>
      <c r="AH1" s="67" t="s">
        <v>59</v>
      </c>
      <c r="AI1" s="67" t="s">
        <v>60</v>
      </c>
      <c r="AJ1" s="68" t="s">
        <v>47</v>
      </c>
      <c r="AK1" s="68" t="s">
        <v>49</v>
      </c>
      <c r="AL1" s="68" t="s">
        <v>52</v>
      </c>
      <c r="AM1" s="68" t="s">
        <v>53</v>
      </c>
      <c r="AN1" s="68" t="s">
        <v>99</v>
      </c>
      <c r="AO1" s="68" t="s">
        <v>100</v>
      </c>
      <c r="AP1" s="68" t="s">
        <v>101</v>
      </c>
      <c r="AQ1" s="68" t="s">
        <v>102</v>
      </c>
      <c r="AR1" s="68" t="s">
        <v>56</v>
      </c>
      <c r="AS1" s="68" t="s">
        <v>69</v>
      </c>
      <c r="AT1" s="68" t="s">
        <v>70</v>
      </c>
      <c r="AU1" s="69" t="s">
        <v>71</v>
      </c>
      <c r="AV1" s="69" t="s">
        <v>72</v>
      </c>
      <c r="AW1" s="68" t="s">
        <v>77</v>
      </c>
    </row>
    <row r="2" spans="1:54" s="9" customFormat="1" x14ac:dyDescent="0.3">
      <c r="D2" s="10" t="s">
        <v>117</v>
      </c>
      <c r="E2" s="54"/>
      <c r="F2" s="9" t="s">
        <v>108</v>
      </c>
      <c r="G2" s="9" t="s">
        <v>108</v>
      </c>
      <c r="H2" s="9" t="s">
        <v>108</v>
      </c>
      <c r="I2" s="9" t="s">
        <v>108</v>
      </c>
      <c r="J2" s="9" t="s">
        <v>108</v>
      </c>
      <c r="K2" s="9" t="s">
        <v>108</v>
      </c>
      <c r="L2" s="9" t="s">
        <v>108</v>
      </c>
      <c r="M2" s="9" t="s">
        <v>108</v>
      </c>
      <c r="N2" s="9" t="s">
        <v>108</v>
      </c>
      <c r="O2" s="9" t="s">
        <v>108</v>
      </c>
      <c r="P2" s="9" t="s">
        <v>108</v>
      </c>
      <c r="Q2" s="10" t="s">
        <v>108</v>
      </c>
      <c r="R2" s="54"/>
      <c r="S2" s="11" t="s">
        <v>31</v>
      </c>
      <c r="T2" s="11" t="s">
        <v>46</v>
      </c>
      <c r="U2" s="9" t="s">
        <v>32</v>
      </c>
      <c r="V2" s="12" t="s">
        <v>39</v>
      </c>
      <c r="W2" s="13" t="s">
        <v>32</v>
      </c>
      <c r="X2" s="9" t="s">
        <v>34</v>
      </c>
      <c r="Y2" s="9" t="s">
        <v>36</v>
      </c>
      <c r="Z2" s="9" t="s">
        <v>38</v>
      </c>
      <c r="AA2" s="9" t="s">
        <v>41</v>
      </c>
      <c r="AB2" s="9" t="s">
        <v>98</v>
      </c>
      <c r="AC2" s="9" t="s">
        <v>94</v>
      </c>
      <c r="AD2" s="9" t="s">
        <v>45</v>
      </c>
      <c r="AE2" s="9" t="s">
        <v>43</v>
      </c>
      <c r="AF2" s="9" t="s">
        <v>31</v>
      </c>
      <c r="AG2" s="9" t="s">
        <v>45</v>
      </c>
      <c r="AH2" s="9" t="s">
        <v>58</v>
      </c>
      <c r="AI2" s="9" t="s">
        <v>50</v>
      </c>
      <c r="AJ2" s="9" t="s">
        <v>48</v>
      </c>
      <c r="AK2" s="9" t="s">
        <v>50</v>
      </c>
      <c r="AL2" s="9" t="s">
        <v>50</v>
      </c>
      <c r="AM2" s="9" t="s">
        <v>50</v>
      </c>
      <c r="AN2" s="9" t="s">
        <v>50</v>
      </c>
      <c r="AO2" s="9" t="s">
        <v>50</v>
      </c>
      <c r="AP2" s="9" t="s">
        <v>50</v>
      </c>
      <c r="AQ2" s="9" t="s">
        <v>50</v>
      </c>
      <c r="AR2" s="9" t="s">
        <v>57</v>
      </c>
      <c r="AS2" s="9" t="s">
        <v>57</v>
      </c>
      <c r="AT2" s="9" t="s">
        <v>50</v>
      </c>
      <c r="AU2" s="9" t="s">
        <v>50</v>
      </c>
      <c r="AV2" s="9" t="s">
        <v>50</v>
      </c>
      <c r="AW2" s="9" t="s">
        <v>50</v>
      </c>
    </row>
    <row r="3" spans="1:54" s="9" customFormat="1" x14ac:dyDescent="0.3">
      <c r="D3" s="10" t="s">
        <v>118</v>
      </c>
      <c r="E3" s="54"/>
      <c r="F3" s="70" t="s">
        <v>16</v>
      </c>
      <c r="G3" s="70" t="s">
        <v>17</v>
      </c>
      <c r="H3" s="70" t="s">
        <v>18</v>
      </c>
      <c r="I3" s="70" t="s">
        <v>19</v>
      </c>
      <c r="J3" s="70" t="s">
        <v>20</v>
      </c>
      <c r="K3" s="70" t="s">
        <v>20</v>
      </c>
      <c r="L3" s="70" t="s">
        <v>21</v>
      </c>
      <c r="M3" s="70" t="s">
        <v>22</v>
      </c>
      <c r="N3" s="70" t="s">
        <v>23</v>
      </c>
      <c r="O3" s="70" t="s">
        <v>18</v>
      </c>
      <c r="P3" s="70" t="s">
        <v>24</v>
      </c>
      <c r="Q3" s="71" t="s">
        <v>24</v>
      </c>
      <c r="R3" s="72"/>
      <c r="S3" s="11"/>
      <c r="T3" s="11"/>
      <c r="V3" s="12"/>
      <c r="W3" s="13"/>
      <c r="AO3" s="54"/>
    </row>
    <row r="4" spans="1:54" s="9" customFormat="1" x14ac:dyDescent="0.3">
      <c r="D4" s="9" t="s">
        <v>15</v>
      </c>
      <c r="E4" s="54"/>
      <c r="F4" s="73">
        <v>0.02</v>
      </c>
      <c r="G4" s="73">
        <v>0.01</v>
      </c>
      <c r="H4" s="73">
        <v>0.02</v>
      </c>
      <c r="I4" s="73">
        <v>0.1</v>
      </c>
      <c r="J4" s="73">
        <v>0.02</v>
      </c>
      <c r="K4" s="73">
        <v>0.5</v>
      </c>
      <c r="L4" s="73">
        <v>0.1</v>
      </c>
      <c r="M4" s="73">
        <v>0.02</v>
      </c>
      <c r="N4" s="73">
        <v>0.01</v>
      </c>
      <c r="O4" s="73">
        <v>0.01</v>
      </c>
      <c r="P4" s="73">
        <v>2E-3</v>
      </c>
      <c r="Q4" s="74">
        <v>2.5000000000000001E-2</v>
      </c>
      <c r="R4" s="75"/>
      <c r="S4" s="11"/>
      <c r="T4" s="11"/>
      <c r="AO4" s="54"/>
    </row>
    <row r="5" spans="1:54" s="15" customFormat="1" x14ac:dyDescent="0.3">
      <c r="A5" s="15" t="s">
        <v>28</v>
      </c>
      <c r="B5" s="15" t="s">
        <v>90</v>
      </c>
      <c r="C5" s="15" t="s">
        <v>13</v>
      </c>
      <c r="D5" s="76"/>
      <c r="Q5" s="76"/>
      <c r="S5" s="14"/>
      <c r="T5" s="14"/>
      <c r="Z5" s="54"/>
      <c r="AP5" s="9"/>
      <c r="AQ5" s="9"/>
    </row>
    <row r="6" spans="1:54" s="16" customFormat="1" x14ac:dyDescent="0.3">
      <c r="A6" s="16" t="s">
        <v>95</v>
      </c>
      <c r="B6" s="16" t="s">
        <v>91</v>
      </c>
      <c r="C6" s="77">
        <v>43110</v>
      </c>
      <c r="D6" s="19" t="s">
        <v>119</v>
      </c>
      <c r="E6" s="55"/>
      <c r="F6" s="16">
        <v>0.26</v>
      </c>
      <c r="G6" s="16">
        <v>0.87</v>
      </c>
      <c r="H6" s="17">
        <v>4.83</v>
      </c>
      <c r="I6" s="16" t="s">
        <v>14</v>
      </c>
      <c r="J6" s="16">
        <v>3.02</v>
      </c>
      <c r="K6" s="16" t="s">
        <v>14</v>
      </c>
      <c r="L6" s="16">
        <v>4.58</v>
      </c>
      <c r="M6" s="16" t="s">
        <v>14</v>
      </c>
      <c r="N6" s="16">
        <v>3.54</v>
      </c>
      <c r="O6" s="16">
        <v>0.16</v>
      </c>
      <c r="P6" s="18">
        <v>0.01</v>
      </c>
      <c r="Q6" s="19" t="s">
        <v>14</v>
      </c>
      <c r="R6" s="55"/>
      <c r="T6" s="17">
        <v>78.400000000000006</v>
      </c>
      <c r="U6" s="20">
        <v>513.44000000000005</v>
      </c>
      <c r="V6" s="22">
        <v>490.90909090909088</v>
      </c>
      <c r="W6" s="17">
        <v>57.100881650301766</v>
      </c>
      <c r="X6" s="16">
        <v>2.89</v>
      </c>
      <c r="Y6" s="16">
        <v>27.02</v>
      </c>
      <c r="Z6" s="21">
        <v>9.3560347058583879</v>
      </c>
      <c r="AA6" s="16">
        <v>0.31</v>
      </c>
      <c r="AD6" s="16" t="s">
        <v>79</v>
      </c>
      <c r="AE6" s="16">
        <v>955</v>
      </c>
      <c r="AF6" s="16">
        <v>6.79</v>
      </c>
      <c r="AG6" s="16">
        <v>18.399999999999999</v>
      </c>
      <c r="AH6" s="16">
        <v>2.2000000000000002</v>
      </c>
      <c r="AI6" s="16">
        <v>3</v>
      </c>
      <c r="AJ6" s="16">
        <v>2.72</v>
      </c>
      <c r="AK6" s="16">
        <v>9.4700000000000006</v>
      </c>
      <c r="AL6" s="16">
        <v>37.9</v>
      </c>
      <c r="AM6" s="16">
        <v>7.91</v>
      </c>
      <c r="AN6" s="16">
        <v>0.19</v>
      </c>
      <c r="AO6" s="16">
        <v>101</v>
      </c>
      <c r="AP6" s="16">
        <v>69.5</v>
      </c>
      <c r="AQ6" s="16">
        <v>14.1</v>
      </c>
      <c r="AR6" s="16">
        <v>13</v>
      </c>
    </row>
    <row r="7" spans="1:54" s="16" customFormat="1" x14ac:dyDescent="0.3">
      <c r="C7" s="77">
        <v>43110</v>
      </c>
      <c r="D7" s="19" t="s">
        <v>25</v>
      </c>
      <c r="E7" s="55"/>
      <c r="F7" s="16">
        <v>0.25</v>
      </c>
      <c r="G7" s="16">
        <v>0.87</v>
      </c>
      <c r="H7" s="17">
        <v>3.42</v>
      </c>
      <c r="I7" s="16" t="s">
        <v>14</v>
      </c>
      <c r="J7" s="16">
        <v>3.03</v>
      </c>
      <c r="K7" s="16" t="s">
        <v>14</v>
      </c>
      <c r="L7" s="16">
        <v>4.53</v>
      </c>
      <c r="M7" s="16" t="s">
        <v>14</v>
      </c>
      <c r="N7" s="16">
        <v>3.49</v>
      </c>
      <c r="O7" s="16">
        <v>0.16</v>
      </c>
      <c r="P7" s="18">
        <v>0.01</v>
      </c>
      <c r="Q7" s="19" t="s">
        <v>14</v>
      </c>
      <c r="R7" s="55"/>
      <c r="S7" s="17"/>
      <c r="T7" s="17"/>
      <c r="U7" s="20"/>
      <c r="Z7" s="23"/>
      <c r="AB7" s="17"/>
      <c r="AC7" s="17"/>
      <c r="AE7" s="16">
        <v>950</v>
      </c>
      <c r="AF7" s="16">
        <v>7.1</v>
      </c>
      <c r="AG7" s="16">
        <v>18.600000000000001</v>
      </c>
      <c r="AH7" s="16">
        <v>2.2000000000000002</v>
      </c>
      <c r="AI7" s="16">
        <v>1</v>
      </c>
      <c r="AJ7" s="16">
        <v>1.18</v>
      </c>
      <c r="AK7" s="16">
        <v>8.99</v>
      </c>
      <c r="AL7" s="16">
        <v>33.700000000000003</v>
      </c>
      <c r="AM7" s="16">
        <v>7.58</v>
      </c>
      <c r="AN7" s="16">
        <v>0.1</v>
      </c>
      <c r="AO7" s="16">
        <v>95.3</v>
      </c>
      <c r="AP7" s="16">
        <v>74.8</v>
      </c>
      <c r="AQ7" s="16">
        <v>14.3</v>
      </c>
      <c r="AR7" s="16">
        <v>13.7</v>
      </c>
    </row>
    <row r="8" spans="1:54" s="8" customFormat="1" x14ac:dyDescent="0.3">
      <c r="C8" s="78">
        <v>43110</v>
      </c>
      <c r="D8" s="26" t="s">
        <v>27</v>
      </c>
      <c r="E8" s="7"/>
      <c r="F8" s="8" t="s">
        <v>14</v>
      </c>
      <c r="G8" s="8">
        <v>7.0000000000000007E-2</v>
      </c>
      <c r="H8" s="24" t="s">
        <v>14</v>
      </c>
      <c r="I8" s="8" t="s">
        <v>14</v>
      </c>
      <c r="J8" s="8">
        <v>0.09</v>
      </c>
      <c r="K8" s="8" t="s">
        <v>14</v>
      </c>
      <c r="L8" s="8">
        <v>0.06</v>
      </c>
      <c r="M8" s="8" t="s">
        <v>14</v>
      </c>
      <c r="N8" s="8">
        <v>0.32</v>
      </c>
      <c r="O8" s="8" t="s">
        <v>14</v>
      </c>
      <c r="P8" s="25" t="s">
        <v>14</v>
      </c>
      <c r="Q8" s="26" t="s">
        <v>14</v>
      </c>
      <c r="R8" s="7"/>
      <c r="S8" s="24"/>
      <c r="T8" s="24"/>
      <c r="U8" s="27"/>
      <c r="Z8" s="28"/>
      <c r="AB8" s="24"/>
      <c r="AC8" s="24"/>
      <c r="AE8" s="8">
        <v>748</v>
      </c>
      <c r="AF8" s="8">
        <v>7.26</v>
      </c>
      <c r="AG8" s="8">
        <v>18.899999999999999</v>
      </c>
      <c r="AH8" s="8">
        <v>2</v>
      </c>
      <c r="AI8" s="8">
        <v>0.7</v>
      </c>
      <c r="AJ8" s="8">
        <v>0.24</v>
      </c>
      <c r="AK8" s="8" t="s">
        <v>51</v>
      </c>
      <c r="AL8" s="8">
        <v>23.4</v>
      </c>
      <c r="AM8" s="8">
        <v>7.32</v>
      </c>
      <c r="AN8" s="8" t="s">
        <v>54</v>
      </c>
      <c r="AO8" s="8" t="s">
        <v>55</v>
      </c>
      <c r="AP8" s="8">
        <v>39.5</v>
      </c>
      <c r="AQ8" s="8">
        <v>7.28</v>
      </c>
      <c r="AR8" s="8">
        <v>7.23</v>
      </c>
    </row>
    <row r="9" spans="1:54" s="29" customFormat="1" x14ac:dyDescent="0.3">
      <c r="C9" s="79">
        <v>43110</v>
      </c>
      <c r="D9" s="32" t="s">
        <v>0</v>
      </c>
      <c r="E9" s="56"/>
      <c r="F9" s="29">
        <v>1.07</v>
      </c>
      <c r="G9" s="29">
        <v>2.85</v>
      </c>
      <c r="H9" s="30">
        <v>14.3</v>
      </c>
      <c r="I9" s="29" t="s">
        <v>14</v>
      </c>
      <c r="J9" s="29">
        <v>12.4</v>
      </c>
      <c r="K9" s="29" t="s">
        <v>14</v>
      </c>
      <c r="L9" s="29">
        <v>21</v>
      </c>
      <c r="M9" s="29" t="s">
        <v>14</v>
      </c>
      <c r="N9" s="29">
        <v>10.7</v>
      </c>
      <c r="O9" s="29">
        <v>0.62</v>
      </c>
      <c r="P9" s="31">
        <v>0.05</v>
      </c>
      <c r="Q9" s="32" t="s">
        <v>14</v>
      </c>
      <c r="R9" s="56"/>
      <c r="S9" s="30">
        <v>9.6</v>
      </c>
      <c r="T9" s="30"/>
      <c r="U9" s="33"/>
      <c r="Z9" s="34"/>
      <c r="AB9" s="30">
        <v>4.3600000000000003</v>
      </c>
      <c r="AC9" s="30">
        <f>AB9*100</f>
        <v>436.00000000000006</v>
      </c>
      <c r="AE9" s="29">
        <v>2310</v>
      </c>
      <c r="AF9" s="29">
        <v>8.27</v>
      </c>
      <c r="AG9" s="29">
        <v>18.899999999999999</v>
      </c>
      <c r="AH9" s="29">
        <v>7.4</v>
      </c>
      <c r="AI9" s="29">
        <v>6</v>
      </c>
      <c r="AJ9" s="29">
        <v>3.97</v>
      </c>
      <c r="AK9" s="29">
        <v>54</v>
      </c>
      <c r="AL9" s="29">
        <v>85.1</v>
      </c>
      <c r="AM9" s="29">
        <v>10.199999999999999</v>
      </c>
      <c r="AN9" s="29">
        <v>0.47</v>
      </c>
      <c r="AO9" s="29">
        <v>310</v>
      </c>
      <c r="AP9" s="29">
        <v>268</v>
      </c>
      <c r="AQ9" s="29">
        <v>58</v>
      </c>
      <c r="AR9" s="29">
        <v>51.2</v>
      </c>
      <c r="BB9" s="30"/>
    </row>
    <row r="10" spans="1:54" s="90" customFormat="1" x14ac:dyDescent="0.3">
      <c r="C10" s="91"/>
      <c r="D10" s="92"/>
      <c r="E10" s="94"/>
      <c r="H10" s="13"/>
      <c r="P10" s="93"/>
      <c r="Q10" s="92"/>
      <c r="R10" s="94"/>
      <c r="S10" s="13"/>
      <c r="T10" s="13"/>
      <c r="U10" s="95"/>
      <c r="Z10" s="96"/>
      <c r="AB10" s="13"/>
      <c r="AC10" s="13"/>
      <c r="BB10" s="13"/>
    </row>
    <row r="11" spans="1:54" s="16" customFormat="1" x14ac:dyDescent="0.3">
      <c r="A11" s="16" t="s">
        <v>109</v>
      </c>
      <c r="B11" s="16" t="s">
        <v>91</v>
      </c>
      <c r="C11" s="77">
        <v>43130</v>
      </c>
      <c r="D11" s="19" t="s">
        <v>119</v>
      </c>
      <c r="E11" s="55"/>
      <c r="F11" s="16">
        <v>0.27</v>
      </c>
      <c r="G11" s="16">
        <v>0.69</v>
      </c>
      <c r="H11" s="17">
        <v>1.4</v>
      </c>
      <c r="I11" s="16" t="s">
        <v>14</v>
      </c>
      <c r="J11" s="16">
        <v>2.61</v>
      </c>
      <c r="K11" s="16" t="s">
        <v>14</v>
      </c>
      <c r="L11" s="16">
        <v>12.35</v>
      </c>
      <c r="M11" s="16" t="s">
        <v>14</v>
      </c>
      <c r="N11" s="16">
        <v>3.22</v>
      </c>
      <c r="O11" s="16">
        <v>0.24</v>
      </c>
      <c r="P11" s="18">
        <v>5.0000000000000001E-3</v>
      </c>
      <c r="Q11" s="19" t="s">
        <v>14</v>
      </c>
      <c r="R11" s="55"/>
      <c r="T11" s="17">
        <f>70.5+7.7</f>
        <v>78.2</v>
      </c>
      <c r="U11" s="20">
        <v>505.5</v>
      </c>
      <c r="V11" s="16">
        <v>448.28</v>
      </c>
      <c r="W11" s="16">
        <v>105.13</v>
      </c>
      <c r="X11" s="16">
        <v>4.78</v>
      </c>
      <c r="Y11" s="16">
        <v>45.71</v>
      </c>
      <c r="Z11" s="23">
        <v>9.5500000000000007</v>
      </c>
      <c r="AA11" s="16">
        <v>0.44</v>
      </c>
      <c r="AC11" s="17"/>
      <c r="AD11" s="16" t="s">
        <v>79</v>
      </c>
      <c r="AE11" s="16">
        <v>940</v>
      </c>
      <c r="AF11" s="16">
        <v>6.82</v>
      </c>
      <c r="AG11" s="16">
        <v>16.600000000000001</v>
      </c>
      <c r="AH11" s="16">
        <v>2.4</v>
      </c>
      <c r="AI11" s="16">
        <v>9</v>
      </c>
      <c r="AJ11" s="16">
        <v>1.42</v>
      </c>
      <c r="AK11" s="16">
        <v>77.8</v>
      </c>
      <c r="AL11" s="16">
        <v>11.2</v>
      </c>
      <c r="AM11" s="16">
        <v>33</v>
      </c>
      <c r="AN11" s="16">
        <v>0.13</v>
      </c>
      <c r="AO11" s="16">
        <v>77.8</v>
      </c>
      <c r="AP11" s="16">
        <v>62.1</v>
      </c>
      <c r="AQ11" s="16">
        <v>13.6</v>
      </c>
      <c r="AR11" s="16">
        <v>11.8</v>
      </c>
    </row>
    <row r="12" spans="1:54" s="16" customFormat="1" x14ac:dyDescent="0.3">
      <c r="C12" s="77">
        <v>43130</v>
      </c>
      <c r="D12" s="19" t="s">
        <v>25</v>
      </c>
      <c r="E12" s="55"/>
      <c r="F12" s="16">
        <v>0.27</v>
      </c>
      <c r="G12" s="16">
        <v>0.65</v>
      </c>
      <c r="H12" s="17">
        <v>1.45</v>
      </c>
      <c r="I12" s="16" t="s">
        <v>14</v>
      </c>
      <c r="J12" s="16">
        <v>2.69</v>
      </c>
      <c r="K12" s="16" t="s">
        <v>14</v>
      </c>
      <c r="L12" s="16">
        <v>12.52</v>
      </c>
      <c r="M12" s="16" t="s">
        <v>14</v>
      </c>
      <c r="N12" s="16">
        <v>3.33</v>
      </c>
      <c r="O12" s="16">
        <v>0.23</v>
      </c>
      <c r="P12" s="18">
        <v>5.0000000000000001E-3</v>
      </c>
      <c r="Q12" s="19" t="s">
        <v>14</v>
      </c>
      <c r="R12" s="55"/>
      <c r="T12" s="17"/>
      <c r="U12" s="20"/>
      <c r="Z12" s="23"/>
      <c r="AB12" s="17"/>
      <c r="AC12" s="17"/>
      <c r="AE12" s="16">
        <v>922</v>
      </c>
      <c r="AF12" s="16">
        <v>7.03</v>
      </c>
      <c r="AG12" s="16">
        <v>7.03</v>
      </c>
      <c r="AH12" s="16">
        <v>2.4</v>
      </c>
      <c r="AI12" s="16">
        <v>2</v>
      </c>
      <c r="AJ12" s="16">
        <v>0.62</v>
      </c>
      <c r="AK12" s="16">
        <v>71.900000000000006</v>
      </c>
      <c r="AL12" s="16">
        <v>10.6</v>
      </c>
      <c r="AM12" s="16">
        <v>32.200000000000003</v>
      </c>
      <c r="AN12" s="16" t="s">
        <v>54</v>
      </c>
      <c r="AO12" s="16">
        <v>71.900000000000006</v>
      </c>
      <c r="AP12" s="16">
        <v>61.5</v>
      </c>
      <c r="AQ12" s="16">
        <v>17</v>
      </c>
      <c r="AR12" s="16">
        <v>12.5</v>
      </c>
      <c r="BB12" s="17"/>
    </row>
    <row r="13" spans="1:54" s="8" customFormat="1" x14ac:dyDescent="0.3">
      <c r="C13" s="78">
        <v>43130</v>
      </c>
      <c r="D13" s="26" t="s">
        <v>27</v>
      </c>
      <c r="E13" s="7"/>
      <c r="F13" s="8" t="s">
        <v>14</v>
      </c>
      <c r="G13" s="8">
        <v>0.06</v>
      </c>
      <c r="H13" s="24">
        <v>0.02</v>
      </c>
      <c r="I13" s="8" t="s">
        <v>14</v>
      </c>
      <c r="J13" s="8">
        <v>0.14000000000000001</v>
      </c>
      <c r="K13" s="8" t="s">
        <v>14</v>
      </c>
      <c r="L13" s="8">
        <v>0.26</v>
      </c>
      <c r="M13" s="8" t="s">
        <v>14</v>
      </c>
      <c r="N13" s="8">
        <v>0.49</v>
      </c>
      <c r="O13" s="8">
        <v>1.4E-2</v>
      </c>
      <c r="P13" s="25" t="s">
        <v>14</v>
      </c>
      <c r="Q13" s="26" t="s">
        <v>14</v>
      </c>
      <c r="R13" s="7"/>
      <c r="T13" s="24"/>
      <c r="U13" s="27"/>
      <c r="Z13" s="28"/>
      <c r="AB13" s="24"/>
      <c r="AC13" s="24"/>
      <c r="AE13" s="8">
        <v>901</v>
      </c>
      <c r="AF13" s="8">
        <v>7.43</v>
      </c>
      <c r="AG13" s="8">
        <v>19.399999999999999</v>
      </c>
      <c r="AH13" s="8">
        <v>2.5</v>
      </c>
      <c r="AI13" s="8">
        <v>0.3</v>
      </c>
      <c r="AJ13" s="8">
        <v>0.15</v>
      </c>
      <c r="AK13" s="8" t="s">
        <v>55</v>
      </c>
      <c r="AL13" s="8" t="s">
        <v>51</v>
      </c>
      <c r="AM13" s="8">
        <v>31.7</v>
      </c>
      <c r="AN13" s="8" t="s">
        <v>54</v>
      </c>
      <c r="AO13" s="8" t="s">
        <v>55</v>
      </c>
      <c r="AP13" s="8">
        <v>54</v>
      </c>
      <c r="AQ13" s="8">
        <v>3.2</v>
      </c>
      <c r="AR13" s="8">
        <v>8.32</v>
      </c>
    </row>
    <row r="14" spans="1:54" s="29" customFormat="1" x14ac:dyDescent="0.3">
      <c r="C14" s="79">
        <v>43130</v>
      </c>
      <c r="D14" s="32" t="s">
        <v>0</v>
      </c>
      <c r="E14" s="56"/>
      <c r="F14" s="29">
        <v>1.47</v>
      </c>
      <c r="G14" s="29">
        <v>2.42</v>
      </c>
      <c r="H14" s="30">
        <v>5.51</v>
      </c>
      <c r="I14" s="29" t="s">
        <v>14</v>
      </c>
      <c r="J14" s="29">
        <v>13.66</v>
      </c>
      <c r="K14" s="29" t="s">
        <v>14</v>
      </c>
      <c r="L14" s="29">
        <v>57.18</v>
      </c>
      <c r="M14" s="29" t="s">
        <v>14</v>
      </c>
      <c r="N14" s="29">
        <v>11</v>
      </c>
      <c r="O14" s="29">
        <v>0.89</v>
      </c>
      <c r="P14" s="31">
        <v>1.9E-2</v>
      </c>
      <c r="Q14" s="32" t="s">
        <v>14</v>
      </c>
      <c r="R14" s="56"/>
      <c r="S14" s="29">
        <v>8.6</v>
      </c>
      <c r="T14" s="30"/>
      <c r="U14" s="33"/>
      <c r="Z14" s="34"/>
      <c r="AB14" s="30">
        <v>5.35</v>
      </c>
      <c r="AC14" s="30">
        <f t="shared" ref="AC14:AC61" si="0">AB14*100</f>
        <v>535</v>
      </c>
      <c r="AE14" s="29">
        <v>2350</v>
      </c>
      <c r="AF14" s="29">
        <v>7.78</v>
      </c>
      <c r="AG14" s="29">
        <v>18.399999999999999</v>
      </c>
      <c r="AH14" s="29">
        <v>8.5</v>
      </c>
      <c r="AI14" s="29">
        <v>4</v>
      </c>
      <c r="AJ14" s="29">
        <v>2.31</v>
      </c>
      <c r="AK14" s="29">
        <v>456</v>
      </c>
      <c r="AL14" s="29">
        <v>56.5</v>
      </c>
      <c r="AM14" s="29">
        <v>101</v>
      </c>
      <c r="AN14" s="29">
        <v>0.82</v>
      </c>
      <c r="AO14" s="29">
        <v>456</v>
      </c>
      <c r="AP14" s="29">
        <v>266</v>
      </c>
      <c r="AQ14" s="29">
        <v>53.2</v>
      </c>
      <c r="AR14" s="29">
        <v>49.6</v>
      </c>
      <c r="BB14" s="30"/>
    </row>
    <row r="15" spans="1:54" s="90" customFormat="1" x14ac:dyDescent="0.3">
      <c r="C15" s="91"/>
      <c r="D15" s="92"/>
      <c r="E15" s="94"/>
      <c r="H15" s="13"/>
      <c r="P15" s="93"/>
      <c r="Q15" s="92"/>
      <c r="R15" s="94"/>
      <c r="T15" s="13"/>
      <c r="U15" s="95"/>
      <c r="Z15" s="96"/>
      <c r="AB15" s="13"/>
      <c r="AC15" s="13"/>
      <c r="BB15" s="13"/>
    </row>
    <row r="16" spans="1:54" s="16" customFormat="1" x14ac:dyDescent="0.3">
      <c r="A16" s="16" t="s">
        <v>110</v>
      </c>
      <c r="B16" s="16" t="s">
        <v>91</v>
      </c>
      <c r="C16" s="77">
        <v>43132</v>
      </c>
      <c r="D16" s="19" t="s">
        <v>89</v>
      </c>
      <c r="E16" s="55"/>
      <c r="F16" s="16">
        <v>1.49</v>
      </c>
      <c r="G16" s="16">
        <v>2.14</v>
      </c>
      <c r="H16" s="17">
        <v>6.07</v>
      </c>
      <c r="I16" s="16" t="s">
        <v>14</v>
      </c>
      <c r="J16" s="16">
        <v>13.55</v>
      </c>
      <c r="K16" s="16" t="s">
        <v>14</v>
      </c>
      <c r="L16" s="16">
        <v>37.1</v>
      </c>
      <c r="M16" s="16" t="s">
        <v>14</v>
      </c>
      <c r="N16" s="16">
        <v>10.34</v>
      </c>
      <c r="O16" s="16">
        <v>1.05</v>
      </c>
      <c r="P16" s="18">
        <v>0.02</v>
      </c>
      <c r="Q16" s="19" t="s">
        <v>14</v>
      </c>
      <c r="R16" s="55"/>
      <c r="T16" s="17">
        <f>39+8.4</f>
        <v>47.4</v>
      </c>
      <c r="U16" s="20" t="s">
        <v>62</v>
      </c>
      <c r="X16" s="16" t="s">
        <v>63</v>
      </c>
      <c r="Z16" s="23"/>
      <c r="AC16" s="17"/>
      <c r="AD16" s="16" t="s">
        <v>79</v>
      </c>
      <c r="AE16" s="16">
        <v>2110</v>
      </c>
      <c r="AF16" s="16">
        <v>8.3800000000000008</v>
      </c>
      <c r="AG16" s="16">
        <v>20.5</v>
      </c>
      <c r="AH16" s="16">
        <v>6.4</v>
      </c>
      <c r="AI16" s="16">
        <v>3</v>
      </c>
      <c r="AJ16" s="16">
        <v>2.33</v>
      </c>
      <c r="AK16" s="16">
        <v>464</v>
      </c>
      <c r="AL16" s="16">
        <v>51.8</v>
      </c>
      <c r="AM16" s="16">
        <v>75.400000000000006</v>
      </c>
      <c r="AN16" s="16">
        <v>0.71</v>
      </c>
      <c r="AO16" s="16">
        <v>464</v>
      </c>
    </row>
    <row r="17" spans="1:44" s="8" customFormat="1" x14ac:dyDescent="0.3">
      <c r="C17" s="78">
        <v>43132</v>
      </c>
      <c r="D17" s="26" t="s">
        <v>26</v>
      </c>
      <c r="E17" s="7"/>
      <c r="F17" s="8" t="s">
        <v>14</v>
      </c>
      <c r="G17" s="8">
        <v>0.18</v>
      </c>
      <c r="H17" s="24">
        <v>3.5999999999999997E-2</v>
      </c>
      <c r="I17" s="8" t="s">
        <v>14</v>
      </c>
      <c r="J17" s="8">
        <v>0.28000000000000003</v>
      </c>
      <c r="K17" s="8" t="s">
        <v>14</v>
      </c>
      <c r="L17" s="8">
        <v>0.31</v>
      </c>
      <c r="M17" s="8" t="s">
        <v>14</v>
      </c>
      <c r="N17" s="8">
        <v>0.99</v>
      </c>
      <c r="O17" s="8">
        <v>1.9E-2</v>
      </c>
      <c r="P17" s="25" t="s">
        <v>14</v>
      </c>
      <c r="Q17" s="26" t="s">
        <v>14</v>
      </c>
      <c r="R17" s="7"/>
      <c r="S17" s="24"/>
      <c r="T17" s="24"/>
      <c r="U17" s="27"/>
      <c r="Z17" s="28"/>
      <c r="AC17" s="24"/>
      <c r="AE17" s="8">
        <v>1130</v>
      </c>
      <c r="AF17" s="8">
        <v>8.07</v>
      </c>
      <c r="AG17" s="8">
        <v>20.8</v>
      </c>
      <c r="AH17" s="8">
        <v>2.8</v>
      </c>
      <c r="AI17" s="8">
        <v>0.3</v>
      </c>
      <c r="AJ17" s="8">
        <v>0.15</v>
      </c>
      <c r="AK17" s="8" t="s">
        <v>55</v>
      </c>
      <c r="AL17" s="8" t="s">
        <v>51</v>
      </c>
      <c r="AM17" s="8">
        <v>34.4</v>
      </c>
      <c r="AN17" s="8" t="s">
        <v>64</v>
      </c>
      <c r="AO17" s="8" t="s">
        <v>65</v>
      </c>
      <c r="AP17" s="8">
        <v>46</v>
      </c>
      <c r="AQ17" s="8">
        <v>3.52</v>
      </c>
      <c r="AR17" s="8">
        <v>7.6</v>
      </c>
    </row>
    <row r="18" spans="1:44" s="8" customFormat="1" x14ac:dyDescent="0.3">
      <c r="C18" s="78">
        <v>43132</v>
      </c>
      <c r="D18" s="26" t="s">
        <v>27</v>
      </c>
      <c r="E18" s="7"/>
      <c r="F18" s="8" t="s">
        <v>14</v>
      </c>
      <c r="G18" s="8">
        <v>0.19</v>
      </c>
      <c r="H18" s="24">
        <v>3.9E-2</v>
      </c>
      <c r="I18" s="8" t="s">
        <v>14</v>
      </c>
      <c r="J18" s="8">
        <v>0.24</v>
      </c>
      <c r="K18" s="8" t="s">
        <v>14</v>
      </c>
      <c r="L18" s="8">
        <v>0.32</v>
      </c>
      <c r="M18" s="8" t="s">
        <v>14</v>
      </c>
      <c r="N18" s="8">
        <v>1.27</v>
      </c>
      <c r="O18" s="8">
        <v>3.3000000000000002E-2</v>
      </c>
      <c r="P18" s="25" t="s">
        <v>14</v>
      </c>
      <c r="Q18" s="26" t="s">
        <v>14</v>
      </c>
      <c r="R18" s="7"/>
      <c r="S18" s="24"/>
      <c r="T18" s="24"/>
      <c r="U18" s="27"/>
      <c r="Z18" s="28"/>
      <c r="AC18" s="24"/>
      <c r="AE18" s="8">
        <v>917</v>
      </c>
      <c r="AF18" s="8">
        <v>8.15</v>
      </c>
      <c r="AG18" s="8">
        <v>20.8</v>
      </c>
      <c r="AH18" s="8">
        <v>4.2</v>
      </c>
      <c r="AI18" s="8">
        <v>1</v>
      </c>
      <c r="AJ18" s="8">
        <v>0.59</v>
      </c>
      <c r="AK18" s="8" t="s">
        <v>55</v>
      </c>
      <c r="AL18" s="8" t="s">
        <v>51</v>
      </c>
      <c r="AM18" s="8">
        <v>52</v>
      </c>
      <c r="AN18" s="8" t="s">
        <v>64</v>
      </c>
      <c r="AO18" s="8" t="s">
        <v>65</v>
      </c>
      <c r="AP18" s="8">
        <v>69.599999999999994</v>
      </c>
      <c r="AQ18" s="8">
        <v>4.5599999999999996</v>
      </c>
      <c r="AR18" s="8">
        <v>9.36</v>
      </c>
    </row>
    <row r="19" spans="1:44" s="29" customFormat="1" x14ac:dyDescent="0.3">
      <c r="C19" s="79">
        <v>43132</v>
      </c>
      <c r="D19" s="32" t="s">
        <v>29</v>
      </c>
      <c r="E19" s="56"/>
      <c r="F19" s="29">
        <v>2.0499999999999998</v>
      </c>
      <c r="G19" s="29">
        <v>2.72</v>
      </c>
      <c r="H19" s="30">
        <v>7.87</v>
      </c>
      <c r="I19" s="29" t="s">
        <v>14</v>
      </c>
      <c r="J19" s="29">
        <v>18.13</v>
      </c>
      <c r="K19" s="29" t="s">
        <v>14</v>
      </c>
      <c r="L19" s="29">
        <v>53.66</v>
      </c>
      <c r="M19" s="29" t="s">
        <v>14</v>
      </c>
      <c r="N19" s="29">
        <v>13.29</v>
      </c>
      <c r="O19" s="29">
        <v>1.26</v>
      </c>
      <c r="P19" s="31">
        <v>2.8000000000000001E-2</v>
      </c>
      <c r="Q19" s="32" t="s">
        <v>14</v>
      </c>
      <c r="R19" s="56"/>
      <c r="S19" s="30"/>
      <c r="T19" s="30"/>
      <c r="Z19" s="34"/>
      <c r="AB19" s="30"/>
      <c r="AC19" s="30"/>
      <c r="AE19" s="29">
        <v>2760</v>
      </c>
      <c r="AF19" s="29">
        <v>8.4</v>
      </c>
      <c r="AG19" s="29">
        <v>20.5</v>
      </c>
      <c r="AH19" s="29">
        <v>8.8000000000000007</v>
      </c>
      <c r="AI19" s="29">
        <v>4</v>
      </c>
      <c r="AJ19" s="29">
        <v>2.23</v>
      </c>
      <c r="AK19" s="29">
        <v>655</v>
      </c>
      <c r="AL19" s="29">
        <v>75.3</v>
      </c>
      <c r="AM19" s="29">
        <v>108</v>
      </c>
      <c r="AN19" s="29">
        <v>1.1000000000000001</v>
      </c>
      <c r="AO19" s="29">
        <v>655</v>
      </c>
    </row>
    <row r="20" spans="1:44" s="29" customFormat="1" x14ac:dyDescent="0.3">
      <c r="B20" s="56"/>
      <c r="C20" s="79">
        <v>43132</v>
      </c>
      <c r="D20" s="32" t="s">
        <v>30</v>
      </c>
      <c r="E20" s="56"/>
      <c r="F20" s="29">
        <v>3.78</v>
      </c>
      <c r="G20" s="29">
        <v>3.52</v>
      </c>
      <c r="H20" s="30">
        <v>14.1</v>
      </c>
      <c r="I20" s="29" t="s">
        <v>14</v>
      </c>
      <c r="J20" s="29">
        <v>34.369999999999997</v>
      </c>
      <c r="K20" s="29" t="s">
        <v>14</v>
      </c>
      <c r="L20" s="29">
        <v>90.01</v>
      </c>
      <c r="M20" s="29" t="s">
        <v>14</v>
      </c>
      <c r="N20" s="29">
        <v>22.47</v>
      </c>
      <c r="O20" s="29">
        <v>1.83</v>
      </c>
      <c r="P20" s="31">
        <v>3.4000000000000002E-2</v>
      </c>
      <c r="Q20" s="32" t="s">
        <v>14</v>
      </c>
      <c r="R20" s="56"/>
      <c r="S20" s="30"/>
      <c r="T20" s="30"/>
      <c r="Z20" s="34"/>
      <c r="AB20" s="29" t="s">
        <v>61</v>
      </c>
      <c r="AC20" s="85"/>
      <c r="AE20" s="29">
        <v>4900</v>
      </c>
      <c r="AF20" s="29">
        <v>8.34</v>
      </c>
      <c r="AG20" s="29">
        <v>21</v>
      </c>
      <c r="AH20" s="29">
        <v>15</v>
      </c>
      <c r="AI20" s="29">
        <v>13</v>
      </c>
      <c r="AJ20" s="29">
        <v>5.96</v>
      </c>
      <c r="AK20" s="29">
        <v>1554</v>
      </c>
      <c r="AL20" s="29">
        <v>192</v>
      </c>
      <c r="AM20" s="29">
        <v>217</v>
      </c>
      <c r="AN20" s="29">
        <v>1.91</v>
      </c>
      <c r="AO20" s="29">
        <v>1554</v>
      </c>
    </row>
    <row r="21" spans="1:44" s="107" customFormat="1" x14ac:dyDescent="0.3">
      <c r="C21" s="108"/>
      <c r="H21" s="110"/>
      <c r="P21" s="114"/>
      <c r="Q21" s="116"/>
      <c r="S21" s="110"/>
      <c r="T21" s="110"/>
      <c r="Z21" s="115"/>
      <c r="AC21" s="110"/>
    </row>
    <row r="22" spans="1:44" s="55" customFormat="1" x14ac:dyDescent="0.3">
      <c r="A22" s="55" t="s">
        <v>111</v>
      </c>
      <c r="B22" s="16" t="s">
        <v>91</v>
      </c>
      <c r="C22" s="104">
        <v>43250</v>
      </c>
      <c r="D22" s="19" t="s">
        <v>119</v>
      </c>
      <c r="F22" s="57">
        <v>0.11</v>
      </c>
      <c r="G22" s="57">
        <v>0.55000000000000004</v>
      </c>
      <c r="H22" s="57">
        <v>0.67</v>
      </c>
      <c r="I22" s="57" t="s">
        <v>14</v>
      </c>
      <c r="J22" s="57">
        <v>5.6</v>
      </c>
      <c r="K22" s="57" t="s">
        <v>14</v>
      </c>
      <c r="L22" s="57" t="s">
        <v>14</v>
      </c>
      <c r="M22" s="57" t="s">
        <v>14</v>
      </c>
      <c r="N22" s="57">
        <v>2</v>
      </c>
      <c r="O22" s="57">
        <v>0.22</v>
      </c>
      <c r="P22" s="57">
        <v>0.04</v>
      </c>
      <c r="Q22" s="37" t="s">
        <v>14</v>
      </c>
      <c r="R22" s="57"/>
      <c r="S22" s="105"/>
      <c r="T22" s="105"/>
      <c r="U22" s="105"/>
      <c r="V22" s="105"/>
      <c r="W22" s="105"/>
      <c r="X22" s="105"/>
      <c r="Y22" s="105"/>
      <c r="Z22" s="106"/>
      <c r="AA22" s="105"/>
      <c r="AB22" s="105"/>
      <c r="AC22" s="17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</row>
    <row r="23" spans="1:44" s="16" customFormat="1" x14ac:dyDescent="0.3">
      <c r="C23" s="77">
        <v>43250</v>
      </c>
      <c r="D23" s="19" t="s">
        <v>119</v>
      </c>
      <c r="E23" s="55"/>
      <c r="F23" s="36">
        <v>0.12</v>
      </c>
      <c r="G23" s="36">
        <v>0.54</v>
      </c>
      <c r="H23" s="36">
        <v>0.7</v>
      </c>
      <c r="I23" s="36" t="s">
        <v>14</v>
      </c>
      <c r="J23" s="36">
        <v>6.1</v>
      </c>
      <c r="K23" s="36" t="s">
        <v>14</v>
      </c>
      <c r="L23" s="36" t="s">
        <v>14</v>
      </c>
      <c r="M23" s="36" t="s">
        <v>14</v>
      </c>
      <c r="N23" s="36">
        <v>2</v>
      </c>
      <c r="O23" s="36">
        <v>0.21</v>
      </c>
      <c r="P23" s="36">
        <v>0.04</v>
      </c>
      <c r="Q23" s="37" t="s">
        <v>14</v>
      </c>
      <c r="R23" s="57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17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</row>
    <row r="24" spans="1:44" s="16" customFormat="1" x14ac:dyDescent="0.3">
      <c r="C24" s="77">
        <v>43250</v>
      </c>
      <c r="D24" s="19" t="s">
        <v>66</v>
      </c>
      <c r="E24" s="55"/>
      <c r="F24" s="36">
        <f>AVERAGE(F22:F23)</f>
        <v>0.11499999999999999</v>
      </c>
      <c r="G24" s="36">
        <f>AVERAGE(G22:G23)</f>
        <v>0.54500000000000004</v>
      </c>
      <c r="H24" s="36">
        <f t="shared" ref="H24:P24" si="1">AVERAGE(H22:H23)</f>
        <v>0.68500000000000005</v>
      </c>
      <c r="I24" s="36" t="s">
        <v>14</v>
      </c>
      <c r="J24" s="36">
        <f t="shared" si="1"/>
        <v>5.85</v>
      </c>
      <c r="K24" s="36" t="s">
        <v>14</v>
      </c>
      <c r="L24" s="36" t="s">
        <v>14</v>
      </c>
      <c r="M24" s="36" t="s">
        <v>14</v>
      </c>
      <c r="N24" s="36">
        <f t="shared" si="1"/>
        <v>2</v>
      </c>
      <c r="O24" s="36">
        <f t="shared" si="1"/>
        <v>0.215</v>
      </c>
      <c r="P24" s="36">
        <f t="shared" si="1"/>
        <v>0.04</v>
      </c>
      <c r="Q24" s="37" t="s">
        <v>14</v>
      </c>
      <c r="R24" s="57"/>
      <c r="S24" s="38"/>
      <c r="T24" s="38">
        <v>650</v>
      </c>
      <c r="U24" s="38">
        <v>385.62592592592597</v>
      </c>
      <c r="V24" s="38">
        <v>311.6576904769596</v>
      </c>
      <c r="W24" s="38">
        <v>87.816267340430954</v>
      </c>
      <c r="X24" s="38">
        <v>3.9730740740740744</v>
      </c>
      <c r="Y24" s="38">
        <v>33.775487438627295</v>
      </c>
      <c r="Z24" s="38">
        <v>8.5167921644697984</v>
      </c>
      <c r="AA24" s="38">
        <v>0.32400000000000001</v>
      </c>
      <c r="AB24" s="38">
        <v>0.15756000000000001</v>
      </c>
      <c r="AC24" s="17">
        <f t="shared" si="0"/>
        <v>15.756</v>
      </c>
      <c r="AD24" s="16">
        <v>20.3</v>
      </c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1:44" s="8" customFormat="1" x14ac:dyDescent="0.3">
      <c r="C25" s="78">
        <v>43250</v>
      </c>
      <c r="D25" s="26" t="s">
        <v>26</v>
      </c>
      <c r="E25" s="7"/>
      <c r="F25" s="39" t="s">
        <v>14</v>
      </c>
      <c r="G25" s="39">
        <v>0.05</v>
      </c>
      <c r="H25" s="39" t="s">
        <v>14</v>
      </c>
      <c r="I25" s="39" t="s">
        <v>14</v>
      </c>
      <c r="J25" s="39">
        <v>0.16</v>
      </c>
      <c r="K25" s="39" t="s">
        <v>14</v>
      </c>
      <c r="L25" s="39" t="s">
        <v>14</v>
      </c>
      <c r="M25" s="39" t="s">
        <v>14</v>
      </c>
      <c r="N25" s="39">
        <v>0.37</v>
      </c>
      <c r="O25" s="39" t="s">
        <v>14</v>
      </c>
      <c r="P25" s="39" t="s">
        <v>14</v>
      </c>
      <c r="Q25" s="40" t="s">
        <v>14</v>
      </c>
      <c r="R25" s="58"/>
      <c r="S25" s="41"/>
      <c r="T25" s="41"/>
      <c r="U25" s="41"/>
      <c r="V25" s="41"/>
      <c r="W25" s="41"/>
      <c r="X25" s="41"/>
      <c r="Y25" s="41"/>
      <c r="Z25" s="41"/>
      <c r="AA25" s="41"/>
      <c r="AB25" s="41">
        <v>0</v>
      </c>
      <c r="AC25" s="24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</row>
    <row r="26" spans="1:44" s="29" customFormat="1" ht="15.75" customHeight="1" x14ac:dyDescent="0.3">
      <c r="C26" s="79">
        <v>43250</v>
      </c>
      <c r="D26" s="32" t="s">
        <v>29</v>
      </c>
      <c r="E26" s="56"/>
      <c r="F26" s="42">
        <v>0.93</v>
      </c>
      <c r="G26" s="42">
        <v>3.6</v>
      </c>
      <c r="H26" s="42">
        <v>4.9000000000000004</v>
      </c>
      <c r="I26" s="42">
        <v>0.06</v>
      </c>
      <c r="J26" s="42">
        <v>35</v>
      </c>
      <c r="K26" s="42" t="s">
        <v>14</v>
      </c>
      <c r="L26" s="42">
        <v>8.31</v>
      </c>
      <c r="M26" s="42" t="s">
        <v>14</v>
      </c>
      <c r="N26" s="42">
        <v>23</v>
      </c>
      <c r="O26" s="42">
        <v>1.5</v>
      </c>
      <c r="P26" s="42">
        <v>0.24</v>
      </c>
      <c r="Q26" s="43" t="s">
        <v>14</v>
      </c>
      <c r="R26" s="59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30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</row>
    <row r="27" spans="1:44" s="29" customFormat="1" ht="17.25" customHeight="1" x14ac:dyDescent="0.3">
      <c r="C27" s="79">
        <v>43250</v>
      </c>
      <c r="D27" s="32" t="s">
        <v>29</v>
      </c>
      <c r="E27" s="56"/>
      <c r="F27" s="42">
        <v>1</v>
      </c>
      <c r="G27" s="42">
        <v>3.6</v>
      </c>
      <c r="H27" s="42">
        <v>4.8</v>
      </c>
      <c r="I27" s="42">
        <v>0.06</v>
      </c>
      <c r="J27" s="42">
        <v>35</v>
      </c>
      <c r="K27" s="42" t="s">
        <v>14</v>
      </c>
      <c r="L27" s="42">
        <v>8.19</v>
      </c>
      <c r="M27" s="42" t="s">
        <v>14</v>
      </c>
      <c r="N27" s="42">
        <v>23</v>
      </c>
      <c r="O27" s="42">
        <v>1.5</v>
      </c>
      <c r="P27" s="42">
        <v>0.22</v>
      </c>
      <c r="Q27" s="43" t="s">
        <v>14</v>
      </c>
      <c r="R27" s="59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30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</row>
    <row r="28" spans="1:44" s="29" customFormat="1" ht="17.25" customHeight="1" x14ac:dyDescent="0.3">
      <c r="C28" s="79">
        <v>43250</v>
      </c>
      <c r="D28" s="32" t="s">
        <v>67</v>
      </c>
      <c r="E28" s="56"/>
      <c r="F28" s="42">
        <f>AVERAGE(F26:F27)</f>
        <v>0.96500000000000008</v>
      </c>
      <c r="G28" s="42">
        <f>AVERAGE(G26:G27)</f>
        <v>3.6</v>
      </c>
      <c r="H28" s="42">
        <f t="shared" ref="H28:L28" si="2">AVERAGE(H26:H27)</f>
        <v>4.8499999999999996</v>
      </c>
      <c r="I28" s="42">
        <f t="shared" si="2"/>
        <v>0.06</v>
      </c>
      <c r="J28" s="42">
        <f t="shared" si="2"/>
        <v>35</v>
      </c>
      <c r="K28" s="42" t="s">
        <v>14</v>
      </c>
      <c r="L28" s="42">
        <f t="shared" si="2"/>
        <v>8.25</v>
      </c>
      <c r="M28" s="42" t="s">
        <v>14</v>
      </c>
      <c r="N28" s="42">
        <f t="shared" ref="N28:P28" si="3">AVERAGE(N26:N27)</f>
        <v>23</v>
      </c>
      <c r="O28" s="42">
        <f t="shared" si="3"/>
        <v>1.5</v>
      </c>
      <c r="P28" s="42">
        <f t="shared" si="3"/>
        <v>0.22999999999999998</v>
      </c>
      <c r="Q28" s="43" t="s">
        <v>14</v>
      </c>
      <c r="R28" s="59"/>
      <c r="S28" s="44"/>
      <c r="T28" s="44"/>
      <c r="U28" s="44"/>
      <c r="V28" s="44"/>
      <c r="W28" s="44"/>
      <c r="X28" s="44"/>
      <c r="Y28" s="44"/>
      <c r="Z28" s="44"/>
      <c r="AA28" s="44"/>
      <c r="AB28" s="44">
        <v>1.00003</v>
      </c>
      <c r="AC28" s="30">
        <f t="shared" si="0"/>
        <v>100.003</v>
      </c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</row>
    <row r="29" spans="1:44" s="29" customFormat="1" ht="15" customHeight="1" x14ac:dyDescent="0.3">
      <c r="C29" s="79">
        <v>43255</v>
      </c>
      <c r="D29" s="32" t="s">
        <v>30</v>
      </c>
      <c r="E29" s="56"/>
      <c r="F29" s="42">
        <v>1.9</v>
      </c>
      <c r="G29" s="42">
        <v>6.8</v>
      </c>
      <c r="H29" s="42">
        <v>6.4</v>
      </c>
      <c r="I29" s="42">
        <v>0.08</v>
      </c>
      <c r="J29" s="42">
        <v>71</v>
      </c>
      <c r="K29" s="42" t="s">
        <v>14</v>
      </c>
      <c r="L29" s="42">
        <v>18.52</v>
      </c>
      <c r="M29" s="42" t="s">
        <v>14</v>
      </c>
      <c r="N29" s="42">
        <v>49</v>
      </c>
      <c r="O29" s="42">
        <v>3</v>
      </c>
      <c r="P29" s="42">
        <v>0.36</v>
      </c>
      <c r="Q29" s="43" t="s">
        <v>14</v>
      </c>
      <c r="R29" s="59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30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</row>
    <row r="30" spans="1:44" s="29" customFormat="1" ht="16.5" customHeight="1" x14ac:dyDescent="0.3">
      <c r="C30" s="79">
        <v>43255</v>
      </c>
      <c r="D30" s="32" t="s">
        <v>30</v>
      </c>
      <c r="E30" s="56"/>
      <c r="F30" s="42">
        <v>2</v>
      </c>
      <c r="G30" s="42">
        <v>7</v>
      </c>
      <c r="H30" s="42">
        <v>6.2</v>
      </c>
      <c r="I30" s="42">
        <v>7.0000000000000007E-2</v>
      </c>
      <c r="J30" s="42">
        <v>71</v>
      </c>
      <c r="K30" s="42" t="s">
        <v>14</v>
      </c>
      <c r="L30" s="42">
        <v>19.02</v>
      </c>
      <c r="M30" s="42" t="s">
        <v>14</v>
      </c>
      <c r="N30" s="42">
        <v>49</v>
      </c>
      <c r="O30" s="42">
        <v>3</v>
      </c>
      <c r="P30" s="42">
        <v>0.37</v>
      </c>
      <c r="Q30" s="43" t="s">
        <v>14</v>
      </c>
      <c r="R30" s="59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30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</row>
    <row r="31" spans="1:44" s="29" customFormat="1" ht="17.25" customHeight="1" x14ac:dyDescent="0.3">
      <c r="C31" s="79">
        <v>43255</v>
      </c>
      <c r="D31" s="32" t="s">
        <v>68</v>
      </c>
      <c r="E31" s="56"/>
      <c r="F31" s="42">
        <f>AVERAGE(F29:F30)</f>
        <v>1.95</v>
      </c>
      <c r="G31" s="42">
        <f>AVERAGE(G29:G30)</f>
        <v>6.9</v>
      </c>
      <c r="H31" s="42">
        <f t="shared" ref="H31:J31" si="4">AVERAGE(H29:H30)</f>
        <v>6.3000000000000007</v>
      </c>
      <c r="I31" s="42">
        <f t="shared" si="4"/>
        <v>7.5000000000000011E-2</v>
      </c>
      <c r="J31" s="42">
        <f t="shared" si="4"/>
        <v>71</v>
      </c>
      <c r="K31" s="42" t="s">
        <v>14</v>
      </c>
      <c r="L31" s="42">
        <f t="shared" ref="L31" si="5">AVERAGE(L29:L30)</f>
        <v>18.77</v>
      </c>
      <c r="M31" s="42" t="s">
        <v>14</v>
      </c>
      <c r="N31" s="42">
        <f t="shared" ref="N31:P31" si="6">AVERAGE(N29:N30)</f>
        <v>49</v>
      </c>
      <c r="O31" s="42">
        <f t="shared" si="6"/>
        <v>3</v>
      </c>
      <c r="P31" s="42">
        <f t="shared" si="6"/>
        <v>0.36499999999999999</v>
      </c>
      <c r="Q31" s="43" t="s">
        <v>14</v>
      </c>
      <c r="R31" s="59"/>
      <c r="S31" s="44">
        <f>T24/T31</f>
        <v>18.571428571428573</v>
      </c>
      <c r="T31" s="44">
        <v>35</v>
      </c>
      <c r="U31" s="44"/>
      <c r="V31" s="44"/>
      <c r="W31" s="44"/>
      <c r="X31" s="44"/>
      <c r="Y31" s="44"/>
      <c r="Z31" s="44"/>
      <c r="AA31" s="44"/>
      <c r="AB31" s="44">
        <v>3.8253900000000001</v>
      </c>
      <c r="AC31" s="45">
        <f t="shared" si="0"/>
        <v>382.53899999999999</v>
      </c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</row>
    <row r="32" spans="1:44" s="90" customFormat="1" ht="17.25" customHeight="1" x14ac:dyDescent="0.3">
      <c r="C32" s="91"/>
      <c r="D32" s="92"/>
      <c r="E32" s="94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9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1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</row>
    <row r="33" spans="1:49" s="16" customFormat="1" x14ac:dyDescent="0.3">
      <c r="A33" s="16" t="s">
        <v>112</v>
      </c>
      <c r="B33" s="16" t="s">
        <v>91</v>
      </c>
      <c r="C33" s="77">
        <v>43306</v>
      </c>
      <c r="D33" s="19" t="s">
        <v>119</v>
      </c>
      <c r="E33" s="55"/>
      <c r="F33" s="36">
        <v>0.19</v>
      </c>
      <c r="G33" s="36">
        <v>0.85</v>
      </c>
      <c r="H33" s="36">
        <v>0.89</v>
      </c>
      <c r="I33" s="36" t="s">
        <v>14</v>
      </c>
      <c r="J33" s="36">
        <v>4.7750000000000004</v>
      </c>
      <c r="K33" s="36" t="s">
        <v>14</v>
      </c>
      <c r="L33" s="36" t="s">
        <v>14</v>
      </c>
      <c r="M33" s="36" t="s">
        <v>14</v>
      </c>
      <c r="N33" s="36">
        <v>4.9000000000000004</v>
      </c>
      <c r="O33" s="36">
        <v>0.49</v>
      </c>
      <c r="P33" s="36">
        <v>4.1000000000000002E-2</v>
      </c>
      <c r="Q33" s="37" t="s">
        <v>14</v>
      </c>
      <c r="R33" s="57"/>
      <c r="S33" s="38"/>
      <c r="T33" s="38">
        <v>690</v>
      </c>
      <c r="U33" s="38">
        <v>327.09999999999997</v>
      </c>
      <c r="V33" s="38">
        <v>196.55787774556762</v>
      </c>
      <c r="W33" s="38">
        <v>136.21801034261512</v>
      </c>
      <c r="X33" s="38">
        <v>4.6116500000000009</v>
      </c>
      <c r="Y33" s="38">
        <v>52.391542439467351</v>
      </c>
      <c r="Z33" s="38">
        <v>11.335694151633215</v>
      </c>
      <c r="AA33" s="38">
        <v>0.33699999999999997</v>
      </c>
      <c r="AB33" s="38">
        <v>0.16037000000000001</v>
      </c>
      <c r="AC33" s="17">
        <f t="shared" si="0"/>
        <v>16.037000000000003</v>
      </c>
      <c r="AD33" s="16">
        <v>28.4</v>
      </c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1:49" s="8" customFormat="1" x14ac:dyDescent="0.3">
      <c r="C34" s="78">
        <v>43307</v>
      </c>
      <c r="D34" s="26" t="s">
        <v>27</v>
      </c>
      <c r="E34" s="7"/>
      <c r="F34" s="39" t="s">
        <v>14</v>
      </c>
      <c r="G34" s="39">
        <v>0.83</v>
      </c>
      <c r="H34" s="39" t="s">
        <v>14</v>
      </c>
      <c r="I34" s="39" t="s">
        <v>14</v>
      </c>
      <c r="J34" s="39">
        <v>0.85499999999999998</v>
      </c>
      <c r="K34" s="39" t="s">
        <v>14</v>
      </c>
      <c r="L34" s="39" t="s">
        <v>14</v>
      </c>
      <c r="M34" s="39" t="s">
        <v>14</v>
      </c>
      <c r="N34" s="39">
        <v>4.4000000000000004</v>
      </c>
      <c r="O34" s="39">
        <v>0.14000000000000001</v>
      </c>
      <c r="P34" s="39" t="s">
        <v>14</v>
      </c>
      <c r="Q34" s="40" t="s">
        <v>14</v>
      </c>
      <c r="R34" s="58"/>
      <c r="S34" s="41"/>
      <c r="T34" s="41"/>
      <c r="U34" s="41"/>
      <c r="V34" s="41"/>
      <c r="W34" s="41"/>
      <c r="X34" s="41"/>
      <c r="Y34" s="41"/>
      <c r="Z34" s="41"/>
      <c r="AA34" s="41"/>
      <c r="AB34" s="41">
        <v>1.1509999999999999E-2</v>
      </c>
      <c r="AC34" s="24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</row>
    <row r="35" spans="1:49" s="29" customFormat="1" x14ac:dyDescent="0.3">
      <c r="C35" s="79">
        <v>43307</v>
      </c>
      <c r="D35" s="32" t="s">
        <v>30</v>
      </c>
      <c r="E35" s="56"/>
      <c r="F35" s="42">
        <v>3.2</v>
      </c>
      <c r="G35" s="42">
        <v>11</v>
      </c>
      <c r="H35" s="42">
        <v>12</v>
      </c>
      <c r="I35" s="42">
        <v>1.7</v>
      </c>
      <c r="J35" s="42">
        <v>110.52500000000001</v>
      </c>
      <c r="K35" s="42" t="s">
        <v>14</v>
      </c>
      <c r="L35" s="42">
        <v>15</v>
      </c>
      <c r="M35" s="42" t="s">
        <v>14</v>
      </c>
      <c r="N35" s="42">
        <v>63</v>
      </c>
      <c r="O35" s="42">
        <v>9.8000000000000007</v>
      </c>
      <c r="P35" s="42">
        <v>0.55000000000000004</v>
      </c>
      <c r="Q35" s="43" t="s">
        <v>14</v>
      </c>
      <c r="R35" s="59"/>
      <c r="S35" s="44">
        <f>T33/T35</f>
        <v>38.333333333333336</v>
      </c>
      <c r="T35" s="44">
        <v>18</v>
      </c>
      <c r="U35" s="44"/>
      <c r="V35" s="44"/>
      <c r="W35" s="44"/>
      <c r="X35" s="44"/>
      <c r="Y35" s="44"/>
      <c r="Z35" s="44"/>
      <c r="AA35" s="44"/>
      <c r="AB35" s="44">
        <v>3.8253900000000001</v>
      </c>
      <c r="AC35" s="30">
        <f t="shared" si="0"/>
        <v>382.53899999999999</v>
      </c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</row>
    <row r="36" spans="1:49" s="90" customFormat="1" x14ac:dyDescent="0.3">
      <c r="C36" s="91"/>
      <c r="D36" s="92"/>
      <c r="E36" s="94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8"/>
      <c r="R36" s="99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3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</row>
    <row r="37" spans="1:49" s="16" customFormat="1" x14ac:dyDescent="0.3">
      <c r="A37" s="16" t="s">
        <v>113</v>
      </c>
      <c r="B37" s="16" t="s">
        <v>91</v>
      </c>
      <c r="C37" s="77">
        <v>43313</v>
      </c>
      <c r="D37" s="19" t="s">
        <v>119</v>
      </c>
      <c r="E37" s="55"/>
      <c r="F37" s="36">
        <v>0.23</v>
      </c>
      <c r="G37" s="36">
        <v>0.76</v>
      </c>
      <c r="H37" s="36">
        <v>0.6</v>
      </c>
      <c r="I37" s="36" t="s">
        <v>14</v>
      </c>
      <c r="J37" s="36">
        <v>3.7050000000000001</v>
      </c>
      <c r="K37" s="36" t="s">
        <v>14</v>
      </c>
      <c r="L37" s="36">
        <v>4.0999999999999996</v>
      </c>
      <c r="M37" s="36" t="s">
        <v>14</v>
      </c>
      <c r="N37" s="36">
        <v>4.4000000000000004</v>
      </c>
      <c r="O37" s="36">
        <v>0.49</v>
      </c>
      <c r="P37" s="36">
        <v>2.7E-2</v>
      </c>
      <c r="Q37" s="37" t="s">
        <v>14</v>
      </c>
      <c r="R37" s="57"/>
      <c r="S37" s="38"/>
      <c r="T37" s="38">
        <v>700</v>
      </c>
      <c r="U37" s="38">
        <v>323.15454545454537</v>
      </c>
      <c r="V37" s="38">
        <v>209.99268074866907</v>
      </c>
      <c r="W37" s="38">
        <v>125.0614158499842</v>
      </c>
      <c r="X37" s="38">
        <v>4.5770909090909093</v>
      </c>
      <c r="Y37" s="38">
        <v>48.100544557686234</v>
      </c>
      <c r="Z37" s="38">
        <v>10.43996331291676</v>
      </c>
      <c r="AA37" s="38">
        <v>0.35777777777777775</v>
      </c>
      <c r="AB37" s="38">
        <v>0.19664999999999999</v>
      </c>
      <c r="AC37" s="17">
        <f t="shared" si="0"/>
        <v>19.664999999999999</v>
      </c>
      <c r="AD37" s="16">
        <v>29.28</v>
      </c>
      <c r="AE37" s="46">
        <v>988</v>
      </c>
      <c r="AF37" s="46">
        <v>7.41</v>
      </c>
      <c r="AG37" s="46">
        <v>14.2</v>
      </c>
      <c r="AH37" s="46">
        <v>2.4</v>
      </c>
      <c r="AI37" s="46">
        <v>2</v>
      </c>
      <c r="AJ37" s="46">
        <v>2.83</v>
      </c>
      <c r="AK37" s="46">
        <v>9.8000000000000007</v>
      </c>
      <c r="AL37" s="46">
        <v>32.200000000000003</v>
      </c>
      <c r="AM37" s="46">
        <v>8.66</v>
      </c>
      <c r="AN37" s="46">
        <v>0.42</v>
      </c>
      <c r="AO37" s="46"/>
      <c r="AP37" s="46">
        <v>69.7</v>
      </c>
      <c r="AQ37" s="46">
        <v>10.1</v>
      </c>
      <c r="AR37" s="46">
        <v>11.3</v>
      </c>
      <c r="AS37" s="47">
        <v>10.9</v>
      </c>
      <c r="AT37" s="47">
        <v>2</v>
      </c>
      <c r="AU37" s="47">
        <v>9.43</v>
      </c>
      <c r="AV37" s="47">
        <v>29.5</v>
      </c>
      <c r="AW37" s="47">
        <v>620</v>
      </c>
    </row>
    <row r="38" spans="1:49" s="16" customFormat="1" x14ac:dyDescent="0.3">
      <c r="C38" s="77">
        <v>43314</v>
      </c>
      <c r="D38" s="19" t="s">
        <v>25</v>
      </c>
      <c r="E38" s="55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7"/>
      <c r="R38" s="57"/>
      <c r="S38" s="38"/>
      <c r="T38" s="38"/>
      <c r="U38" s="38"/>
      <c r="V38" s="38"/>
      <c r="W38" s="38"/>
      <c r="X38" s="38"/>
      <c r="Y38" s="38"/>
      <c r="Z38" s="38"/>
      <c r="AA38" s="38"/>
      <c r="AB38" s="38">
        <v>0.16913</v>
      </c>
      <c r="AC38" s="17">
        <f t="shared" si="0"/>
        <v>16.913</v>
      </c>
      <c r="AE38" s="46">
        <v>986</v>
      </c>
      <c r="AF38" s="46">
        <v>7.71</v>
      </c>
      <c r="AG38" s="46">
        <v>13.4</v>
      </c>
      <c r="AH38" s="46">
        <v>2.4</v>
      </c>
      <c r="AI38" s="46" t="s">
        <v>74</v>
      </c>
      <c r="AJ38" s="46">
        <v>0.41</v>
      </c>
      <c r="AK38" s="46">
        <v>10.9</v>
      </c>
      <c r="AL38" s="46">
        <v>29.8</v>
      </c>
      <c r="AM38" s="46">
        <v>8.19</v>
      </c>
      <c r="AN38" s="46">
        <v>0.53</v>
      </c>
      <c r="AO38" s="46"/>
      <c r="AP38" s="46">
        <v>68.099999999999994</v>
      </c>
      <c r="AQ38" s="46"/>
      <c r="AR38" s="46"/>
      <c r="AS38" s="47">
        <v>11.4</v>
      </c>
      <c r="AT38" s="47" t="s">
        <v>74</v>
      </c>
      <c r="AU38" s="47">
        <v>10.6</v>
      </c>
      <c r="AV38" s="47">
        <v>29.7</v>
      </c>
      <c r="AW38" s="47">
        <v>613</v>
      </c>
    </row>
    <row r="39" spans="1:49" s="8" customFormat="1" x14ac:dyDescent="0.3">
      <c r="C39" s="78">
        <v>43314</v>
      </c>
      <c r="D39" s="26" t="s">
        <v>27</v>
      </c>
      <c r="E39" s="7"/>
      <c r="F39" s="39" t="s">
        <v>14</v>
      </c>
      <c r="G39" s="39">
        <v>0.71</v>
      </c>
      <c r="H39" s="39" t="s">
        <v>14</v>
      </c>
      <c r="I39" s="39" t="s">
        <v>14</v>
      </c>
      <c r="J39" s="39">
        <v>0.59000000000000008</v>
      </c>
      <c r="K39" s="39" t="s">
        <v>14</v>
      </c>
      <c r="L39" s="39" t="s">
        <v>14</v>
      </c>
      <c r="M39" s="39" t="s">
        <v>14</v>
      </c>
      <c r="N39" s="39">
        <v>3.6</v>
      </c>
      <c r="O39" s="39" t="s">
        <v>14</v>
      </c>
      <c r="P39" s="39" t="s">
        <v>14</v>
      </c>
      <c r="Q39" s="40" t="s">
        <v>14</v>
      </c>
      <c r="R39" s="58"/>
      <c r="S39" s="41"/>
      <c r="T39" s="41"/>
      <c r="U39" s="41"/>
      <c r="V39" s="41"/>
      <c r="W39" s="41"/>
      <c r="X39" s="41"/>
      <c r="Y39" s="41"/>
      <c r="Z39" s="41"/>
      <c r="AA39" s="41"/>
      <c r="AB39" s="41">
        <v>5.8900000000000003E-3</v>
      </c>
      <c r="AC39" s="24"/>
      <c r="AE39" s="48">
        <v>1240</v>
      </c>
      <c r="AF39" s="48">
        <v>8.0299999999999994</v>
      </c>
      <c r="AG39" s="48">
        <v>14.1</v>
      </c>
      <c r="AH39" s="48">
        <v>5</v>
      </c>
      <c r="AI39" s="48">
        <v>0.5</v>
      </c>
      <c r="AJ39" s="48">
        <v>0.23</v>
      </c>
      <c r="AK39" s="48">
        <v>1.76</v>
      </c>
      <c r="AL39" s="48">
        <v>57.1</v>
      </c>
      <c r="AM39" s="48">
        <v>7.29</v>
      </c>
      <c r="AN39" s="48" t="s">
        <v>73</v>
      </c>
      <c r="AO39" s="48"/>
      <c r="AP39" s="48">
        <v>83.4</v>
      </c>
      <c r="AQ39" s="48">
        <v>10.199999999999999</v>
      </c>
      <c r="AR39" s="48">
        <v>12.9</v>
      </c>
      <c r="AS39" s="49">
        <v>11.4</v>
      </c>
      <c r="AT39" s="49" t="s">
        <v>73</v>
      </c>
      <c r="AU39" s="49">
        <v>1.68</v>
      </c>
      <c r="AV39" s="49">
        <v>56.3</v>
      </c>
      <c r="AW39" s="49">
        <v>747</v>
      </c>
    </row>
    <row r="40" spans="1:49" s="29" customFormat="1" x14ac:dyDescent="0.3">
      <c r="C40" s="79">
        <v>43314</v>
      </c>
      <c r="D40" s="32" t="s">
        <v>30</v>
      </c>
      <c r="E40" s="56"/>
      <c r="F40" s="42">
        <v>3.8</v>
      </c>
      <c r="G40" s="42">
        <v>8.3000000000000007</v>
      </c>
      <c r="H40" s="42">
        <v>8.8000000000000007</v>
      </c>
      <c r="I40" s="42">
        <v>1.8</v>
      </c>
      <c r="J40" s="42">
        <v>60.825000000000003</v>
      </c>
      <c r="K40" s="42" t="s">
        <v>14</v>
      </c>
      <c r="L40" s="42">
        <v>84</v>
      </c>
      <c r="M40" s="42" t="s">
        <v>14</v>
      </c>
      <c r="N40" s="42">
        <v>43</v>
      </c>
      <c r="O40" s="42">
        <v>8.1999999999999993</v>
      </c>
      <c r="P40" s="42">
        <v>0.33</v>
      </c>
      <c r="Q40" s="43" t="s">
        <v>14</v>
      </c>
      <c r="R40" s="59"/>
      <c r="S40" s="44">
        <f>T37/T40</f>
        <v>26.923076923076923</v>
      </c>
      <c r="T40" s="44">
        <v>26</v>
      </c>
      <c r="U40" s="44"/>
      <c r="V40" s="44"/>
      <c r="W40" s="44"/>
      <c r="X40" s="44"/>
      <c r="Y40" s="44"/>
      <c r="Z40" s="44"/>
      <c r="AA40" s="44"/>
      <c r="AB40" s="44">
        <v>3.3923999999999999</v>
      </c>
      <c r="AC40" s="30">
        <f t="shared" si="0"/>
        <v>339.24</v>
      </c>
      <c r="AE40" s="50">
        <v>4680</v>
      </c>
      <c r="AF40" s="50">
        <v>7.68</v>
      </c>
      <c r="AG40" s="50">
        <v>14.7</v>
      </c>
      <c r="AH40" s="50">
        <v>10.6</v>
      </c>
      <c r="AI40" s="50">
        <v>5</v>
      </c>
      <c r="AJ40" s="50">
        <v>2.92</v>
      </c>
      <c r="AK40" s="50">
        <v>109</v>
      </c>
      <c r="AL40" s="50">
        <v>134</v>
      </c>
      <c r="AM40" s="50">
        <v>25.6</v>
      </c>
      <c r="AN40" s="50">
        <v>3.57</v>
      </c>
      <c r="AO40" s="50"/>
      <c r="AP40" s="50">
        <v>548</v>
      </c>
      <c r="AQ40" s="50">
        <v>116</v>
      </c>
      <c r="AR40" s="50">
        <v>92</v>
      </c>
      <c r="AS40" s="51">
        <v>94.1</v>
      </c>
      <c r="AT40" s="51">
        <v>3</v>
      </c>
      <c r="AU40" s="51">
        <v>104</v>
      </c>
      <c r="AV40" s="51">
        <v>123</v>
      </c>
      <c r="AW40" s="51">
        <v>3580</v>
      </c>
    </row>
    <row r="41" spans="1:49" s="90" customFormat="1" x14ac:dyDescent="0.3">
      <c r="C41" s="91"/>
      <c r="D41" s="92"/>
      <c r="E41" s="94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8"/>
      <c r="R41" s="99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3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3"/>
      <c r="AT41" s="103"/>
      <c r="AU41" s="103"/>
      <c r="AV41" s="103"/>
      <c r="AW41" s="103"/>
    </row>
    <row r="42" spans="1:49" s="16" customFormat="1" x14ac:dyDescent="0.3">
      <c r="A42" s="16" t="s">
        <v>96</v>
      </c>
      <c r="C42" s="77">
        <v>43334</v>
      </c>
      <c r="D42" s="19" t="s">
        <v>119</v>
      </c>
      <c r="E42" s="55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  <c r="R42" s="57"/>
      <c r="S42" s="38"/>
      <c r="T42" s="38"/>
      <c r="U42" s="38"/>
      <c r="V42" s="38"/>
      <c r="W42" s="38"/>
      <c r="X42" s="38"/>
      <c r="Y42" s="38"/>
      <c r="Z42" s="38"/>
      <c r="AA42" s="38"/>
      <c r="AB42" s="38">
        <v>0.16657</v>
      </c>
      <c r="AC42" s="17">
        <f t="shared" si="0"/>
        <v>16.657</v>
      </c>
      <c r="AD42" s="16">
        <v>27.09</v>
      </c>
      <c r="AE42" s="46">
        <v>1030</v>
      </c>
      <c r="AF42" s="46">
        <v>7.52</v>
      </c>
      <c r="AG42" s="46">
        <v>14.6</v>
      </c>
      <c r="AH42" s="46">
        <v>3</v>
      </c>
      <c r="AI42" s="46">
        <v>4</v>
      </c>
      <c r="AJ42" s="46">
        <v>1.84</v>
      </c>
      <c r="AK42" s="46">
        <v>8.4600000000000009</v>
      </c>
      <c r="AL42" s="46">
        <v>45.2</v>
      </c>
      <c r="AM42" s="46">
        <v>9.75</v>
      </c>
      <c r="AN42" s="46">
        <v>0.27</v>
      </c>
      <c r="AO42" s="46"/>
      <c r="AP42" s="46">
        <v>77.8</v>
      </c>
      <c r="AQ42" s="46">
        <v>9.8000000000000007</v>
      </c>
      <c r="AR42" s="46">
        <v>12</v>
      </c>
      <c r="AS42" s="47">
        <v>12.3</v>
      </c>
      <c r="AT42" s="47">
        <v>3.5</v>
      </c>
      <c r="AU42" s="47">
        <v>7.93</v>
      </c>
      <c r="AV42" s="47">
        <v>37.200000000000003</v>
      </c>
      <c r="AW42" s="47">
        <v>647</v>
      </c>
    </row>
    <row r="43" spans="1:49" s="16" customFormat="1" x14ac:dyDescent="0.3">
      <c r="C43" s="77">
        <v>43335</v>
      </c>
      <c r="D43" s="19" t="s">
        <v>25</v>
      </c>
      <c r="E43" s="55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7"/>
      <c r="R43" s="57"/>
      <c r="S43" s="38"/>
      <c r="T43" s="38"/>
      <c r="U43" s="38"/>
      <c r="V43" s="38"/>
      <c r="W43" s="38"/>
      <c r="X43" s="38"/>
      <c r="Y43" s="38"/>
      <c r="Z43" s="38"/>
      <c r="AA43" s="38"/>
      <c r="AB43" s="38">
        <v>0.1709</v>
      </c>
      <c r="AC43" s="17">
        <f t="shared" si="0"/>
        <v>17.09</v>
      </c>
      <c r="AE43" s="46">
        <v>1020</v>
      </c>
      <c r="AF43" s="46">
        <v>7.57</v>
      </c>
      <c r="AG43" s="46">
        <v>14</v>
      </c>
      <c r="AH43" s="46">
        <v>3.2</v>
      </c>
      <c r="AI43" s="46">
        <v>0.5</v>
      </c>
      <c r="AJ43" s="46">
        <v>0.38</v>
      </c>
      <c r="AK43" s="46">
        <v>11.1</v>
      </c>
      <c r="AL43" s="46">
        <v>40.200000000000003</v>
      </c>
      <c r="AM43" s="46">
        <v>8.6</v>
      </c>
      <c r="AN43" s="46">
        <v>0.26</v>
      </c>
      <c r="AO43" s="46"/>
      <c r="AP43" s="46">
        <v>75.400000000000006</v>
      </c>
      <c r="AQ43" s="46"/>
      <c r="AR43" s="46"/>
      <c r="AS43" s="47">
        <v>12.5</v>
      </c>
      <c r="AT43" s="47">
        <v>0.4</v>
      </c>
      <c r="AU43" s="47">
        <v>11.7</v>
      </c>
      <c r="AV43" s="47">
        <v>37.200000000000003</v>
      </c>
      <c r="AW43" s="47">
        <v>630</v>
      </c>
    </row>
    <row r="44" spans="1:49" s="8" customFormat="1" x14ac:dyDescent="0.3">
      <c r="C44" s="78">
        <v>43335</v>
      </c>
      <c r="D44" s="26" t="s">
        <v>27</v>
      </c>
      <c r="E44" s="7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0"/>
      <c r="R44" s="58"/>
      <c r="S44" s="41"/>
      <c r="T44" s="41"/>
      <c r="U44" s="41"/>
      <c r="V44" s="41"/>
      <c r="W44" s="41"/>
      <c r="X44" s="41"/>
      <c r="Y44" s="41"/>
      <c r="Z44" s="41"/>
      <c r="AA44" s="41"/>
      <c r="AB44" s="41">
        <v>4.3099999999999996E-3</v>
      </c>
      <c r="AC44" s="24"/>
      <c r="AE44" s="48">
        <v>1250</v>
      </c>
      <c r="AF44" s="48">
        <v>8.07</v>
      </c>
      <c r="AG44" s="48">
        <v>14.3</v>
      </c>
      <c r="AH44" s="48">
        <v>5</v>
      </c>
      <c r="AI44" s="48">
        <v>2</v>
      </c>
      <c r="AJ44" s="48">
        <v>0.23</v>
      </c>
      <c r="AK44" s="48" t="s">
        <v>75</v>
      </c>
      <c r="AL44" s="48">
        <v>63.1</v>
      </c>
      <c r="AM44" s="48">
        <v>8.77</v>
      </c>
      <c r="AN44" s="48" t="s">
        <v>73</v>
      </c>
      <c r="AO44" s="48"/>
      <c r="AP44" s="48">
        <v>89</v>
      </c>
      <c r="AQ44" s="48">
        <v>9.0399999999999991</v>
      </c>
      <c r="AR44" s="48">
        <v>13.2</v>
      </c>
      <c r="AS44" s="49">
        <v>9.1300000000000008</v>
      </c>
      <c r="AT44" s="49">
        <v>0.2</v>
      </c>
      <c r="AU44" s="49" t="s">
        <v>75</v>
      </c>
      <c r="AV44" s="49">
        <v>61.2</v>
      </c>
      <c r="AW44" s="49">
        <v>777</v>
      </c>
    </row>
    <row r="45" spans="1:49" s="29" customFormat="1" x14ac:dyDescent="0.3">
      <c r="C45" s="79">
        <v>43335</v>
      </c>
      <c r="D45" s="32" t="s">
        <v>30</v>
      </c>
      <c r="E45" s="56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3"/>
      <c r="R45" s="59"/>
      <c r="S45" s="44"/>
      <c r="T45" s="44"/>
      <c r="U45" s="44"/>
      <c r="V45" s="44"/>
      <c r="W45" s="44"/>
      <c r="X45" s="44"/>
      <c r="Y45" s="44"/>
      <c r="Z45" s="44"/>
      <c r="AA45" s="44"/>
      <c r="AB45" s="44">
        <v>2.04087</v>
      </c>
      <c r="AC45" s="30">
        <f t="shared" si="0"/>
        <v>204.08699999999999</v>
      </c>
      <c r="AE45" s="50">
        <v>3420</v>
      </c>
      <c r="AF45" s="50">
        <v>7.7</v>
      </c>
      <c r="AG45" s="50">
        <v>14.7</v>
      </c>
      <c r="AH45" s="50">
        <v>12</v>
      </c>
      <c r="AI45" s="50">
        <v>3</v>
      </c>
      <c r="AJ45" s="50">
        <v>2.86</v>
      </c>
      <c r="AK45" s="50">
        <v>66.2</v>
      </c>
      <c r="AL45" s="50">
        <v>150</v>
      </c>
      <c r="AM45" s="50">
        <v>18.5</v>
      </c>
      <c r="AN45" s="50">
        <v>2.2599999999999998</v>
      </c>
      <c r="AO45" s="50"/>
      <c r="AP45" s="50">
        <v>388</v>
      </c>
      <c r="AQ45" s="50">
        <v>92.8</v>
      </c>
      <c r="AR45" s="50">
        <v>70.400000000000006</v>
      </c>
      <c r="AS45" s="51">
        <v>65.5</v>
      </c>
      <c r="AT45" s="51">
        <v>2</v>
      </c>
      <c r="AU45" s="51">
        <v>67.400000000000006</v>
      </c>
      <c r="AV45" s="51">
        <v>143</v>
      </c>
      <c r="AW45" s="51">
        <v>2470</v>
      </c>
    </row>
    <row r="46" spans="1:49" s="90" customFormat="1" x14ac:dyDescent="0.3">
      <c r="C46" s="91"/>
      <c r="D46" s="92"/>
      <c r="E46" s="94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8"/>
      <c r="R46" s="99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3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3"/>
      <c r="AT46" s="103"/>
      <c r="AU46" s="103"/>
      <c r="AV46" s="103"/>
      <c r="AW46" s="103"/>
    </row>
    <row r="47" spans="1:49" s="16" customFormat="1" x14ac:dyDescent="0.3">
      <c r="A47" s="16" t="s">
        <v>114</v>
      </c>
      <c r="B47" s="16" t="s">
        <v>91</v>
      </c>
      <c r="C47" s="77">
        <v>43341</v>
      </c>
      <c r="D47" s="19" t="s">
        <v>89</v>
      </c>
      <c r="E47" s="55"/>
      <c r="F47" s="36">
        <v>3.5</v>
      </c>
      <c r="G47" s="36">
        <v>9</v>
      </c>
      <c r="H47" s="36">
        <v>7.5</v>
      </c>
      <c r="I47" s="36" t="s">
        <v>14</v>
      </c>
      <c r="J47" s="36">
        <v>71</v>
      </c>
      <c r="K47" s="36" t="s">
        <v>14</v>
      </c>
      <c r="L47" s="36">
        <v>52</v>
      </c>
      <c r="M47" s="36" t="s">
        <v>14</v>
      </c>
      <c r="N47" s="36">
        <v>43</v>
      </c>
      <c r="O47" s="36">
        <v>8.5</v>
      </c>
      <c r="P47" s="36">
        <v>0.3</v>
      </c>
      <c r="Q47" s="37" t="s">
        <v>14</v>
      </c>
      <c r="R47" s="57"/>
      <c r="S47" s="38"/>
      <c r="T47" s="38">
        <v>104</v>
      </c>
      <c r="U47" s="38">
        <v>410.82499999999993</v>
      </c>
      <c r="V47" s="38">
        <v>372.00022997520762</v>
      </c>
      <c r="W47" s="38">
        <v>48.116669343601345</v>
      </c>
      <c r="X47" s="38">
        <v>3.2835000000000005</v>
      </c>
      <c r="Y47" s="38">
        <v>18.506411286000517</v>
      </c>
      <c r="Z47" s="38">
        <v>5.6377322309233593</v>
      </c>
      <c r="AA47" s="38">
        <v>0.30499999999999999</v>
      </c>
      <c r="AB47" s="38">
        <v>2.7564000000000002</v>
      </c>
      <c r="AC47" s="17">
        <f t="shared" si="0"/>
        <v>275.64000000000004</v>
      </c>
      <c r="AD47" s="16">
        <v>21.78</v>
      </c>
      <c r="AE47" s="46">
        <v>4020</v>
      </c>
      <c r="AF47" s="46">
        <v>7.52</v>
      </c>
      <c r="AG47" s="46">
        <v>14.8</v>
      </c>
      <c r="AH47" s="46">
        <v>9.5</v>
      </c>
      <c r="AI47" s="46">
        <v>10</v>
      </c>
      <c r="AJ47" s="46">
        <v>3.39</v>
      </c>
      <c r="AK47" s="46">
        <v>105</v>
      </c>
      <c r="AL47" s="46">
        <v>130</v>
      </c>
      <c r="AM47" s="46">
        <v>23.9</v>
      </c>
      <c r="AN47" s="46">
        <v>2.31</v>
      </c>
      <c r="AO47" s="46"/>
      <c r="AP47" s="46">
        <v>445</v>
      </c>
      <c r="AQ47" s="46"/>
      <c r="AR47" s="46"/>
      <c r="AS47" s="47">
        <v>81.8</v>
      </c>
      <c r="AT47" s="47">
        <v>9</v>
      </c>
      <c r="AU47" s="47">
        <v>99</v>
      </c>
      <c r="AV47" s="47">
        <v>114</v>
      </c>
      <c r="AW47" s="47">
        <v>2900</v>
      </c>
    </row>
    <row r="48" spans="1:49" s="8" customFormat="1" x14ac:dyDescent="0.3">
      <c r="C48" s="78">
        <v>43341</v>
      </c>
      <c r="D48" s="26" t="s">
        <v>27</v>
      </c>
      <c r="E48" s="7"/>
      <c r="F48" s="39" t="s">
        <v>14</v>
      </c>
      <c r="G48" s="39">
        <v>1.1100000000000001</v>
      </c>
      <c r="H48" s="39" t="s">
        <v>14</v>
      </c>
      <c r="I48" s="39" t="s">
        <v>14</v>
      </c>
      <c r="J48" s="39">
        <v>1.3</v>
      </c>
      <c r="K48" s="39" t="s">
        <v>14</v>
      </c>
      <c r="L48" s="39" t="s">
        <v>14</v>
      </c>
      <c r="M48" s="39" t="s">
        <v>14</v>
      </c>
      <c r="N48" s="39">
        <v>5.3</v>
      </c>
      <c r="O48" s="39" t="s">
        <v>14</v>
      </c>
      <c r="P48" s="39" t="s">
        <v>14</v>
      </c>
      <c r="Q48" s="40" t="s">
        <v>14</v>
      </c>
      <c r="R48" s="58"/>
      <c r="S48" s="41"/>
      <c r="T48" s="41"/>
      <c r="U48" s="41"/>
      <c r="V48" s="41"/>
      <c r="W48" s="41"/>
      <c r="X48" s="41"/>
      <c r="Y48" s="41"/>
      <c r="Z48" s="41"/>
      <c r="AA48" s="41"/>
      <c r="AB48" s="41">
        <v>3.2009999999999997E-2</v>
      </c>
      <c r="AC48" s="24"/>
      <c r="AE48" s="48">
        <v>1580</v>
      </c>
      <c r="AF48" s="48">
        <v>7.78</v>
      </c>
      <c r="AG48" s="48">
        <v>14.4</v>
      </c>
      <c r="AH48" s="48">
        <v>7.8</v>
      </c>
      <c r="AI48" s="48" t="s">
        <v>74</v>
      </c>
      <c r="AJ48" s="48">
        <v>0.19</v>
      </c>
      <c r="AK48" s="48" t="s">
        <v>75</v>
      </c>
      <c r="AL48" s="48">
        <v>88.9</v>
      </c>
      <c r="AM48" s="48">
        <v>7.07</v>
      </c>
      <c r="AN48" s="48" t="s">
        <v>73</v>
      </c>
      <c r="AO48" s="48"/>
      <c r="AP48" s="48">
        <v>97.8</v>
      </c>
      <c r="AQ48" s="48">
        <v>13.4</v>
      </c>
      <c r="AR48" s="48">
        <v>15.7</v>
      </c>
      <c r="AS48" s="49">
        <v>7.17</v>
      </c>
      <c r="AT48" s="49" t="s">
        <v>74</v>
      </c>
      <c r="AU48" s="49" t="s">
        <v>75</v>
      </c>
      <c r="AV48" s="49">
        <v>84.1</v>
      </c>
      <c r="AW48" s="49">
        <v>920</v>
      </c>
    </row>
    <row r="49" spans="1:49" s="56" customFormat="1" x14ac:dyDescent="0.3">
      <c r="C49" s="86">
        <v>43341</v>
      </c>
      <c r="D49" s="32" t="s">
        <v>30</v>
      </c>
      <c r="F49" s="59">
        <v>9.3000000000000007</v>
      </c>
      <c r="G49" s="59">
        <v>20</v>
      </c>
      <c r="H49" s="59">
        <v>17.2</v>
      </c>
      <c r="I49" s="59" t="s">
        <v>14</v>
      </c>
      <c r="J49" s="59">
        <v>171</v>
      </c>
      <c r="K49" s="59" t="s">
        <v>14</v>
      </c>
      <c r="L49" s="59">
        <v>143</v>
      </c>
      <c r="M49" s="59" t="s">
        <v>14</v>
      </c>
      <c r="N49" s="59">
        <v>95</v>
      </c>
      <c r="O49" s="59">
        <v>20</v>
      </c>
      <c r="P49" s="59">
        <v>0.74</v>
      </c>
      <c r="Q49" s="43" t="s">
        <v>14</v>
      </c>
      <c r="R49" s="59"/>
      <c r="S49" s="85">
        <f>(480+T24+T33+T37)/T49</f>
        <v>96.92307692307692</v>
      </c>
      <c r="T49" s="87">
        <v>26</v>
      </c>
      <c r="U49" s="87"/>
      <c r="V49" s="87"/>
      <c r="W49" s="87"/>
      <c r="X49" s="87"/>
      <c r="Y49" s="87"/>
      <c r="Z49" s="87"/>
      <c r="AA49" s="87"/>
      <c r="AB49" s="87">
        <v>7.8835199999999999</v>
      </c>
      <c r="AC49" s="85">
        <f t="shared" si="0"/>
        <v>788.35199999999998</v>
      </c>
      <c r="AE49" s="88">
        <v>6870</v>
      </c>
      <c r="AF49" s="88">
        <v>7.93</v>
      </c>
      <c r="AG49" s="88">
        <v>16.3</v>
      </c>
      <c r="AH49" s="88">
        <v>18.399999999999999</v>
      </c>
      <c r="AI49" s="88">
        <v>40</v>
      </c>
      <c r="AJ49" s="88">
        <v>8.61</v>
      </c>
      <c r="AK49" s="88">
        <v>212</v>
      </c>
      <c r="AL49" s="88">
        <v>172</v>
      </c>
      <c r="AM49" s="88">
        <v>61.2</v>
      </c>
      <c r="AN49" s="88">
        <v>2.5099999999999998</v>
      </c>
      <c r="AO49" s="88"/>
      <c r="AP49" s="88">
        <v>1130</v>
      </c>
      <c r="AQ49" s="88">
        <v>188</v>
      </c>
      <c r="AR49" s="88">
        <v>184</v>
      </c>
      <c r="AS49" s="89">
        <v>213</v>
      </c>
      <c r="AT49" s="89">
        <v>28</v>
      </c>
      <c r="AU49" s="89">
        <v>204</v>
      </c>
      <c r="AV49" s="89">
        <v>168</v>
      </c>
      <c r="AW49" s="89">
        <v>6730</v>
      </c>
    </row>
    <row r="50" spans="1:49" s="107" customFormat="1" x14ac:dyDescent="0.3">
      <c r="C50" s="108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17"/>
      <c r="R50" s="109"/>
      <c r="S50" s="110"/>
      <c r="T50" s="111"/>
      <c r="U50" s="111"/>
      <c r="V50" s="111"/>
      <c r="W50" s="111"/>
      <c r="X50" s="111"/>
      <c r="Y50" s="111"/>
      <c r="Z50" s="111"/>
      <c r="AA50" s="111"/>
      <c r="AB50" s="111"/>
      <c r="AC50" s="110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3"/>
      <c r="AT50" s="113"/>
      <c r="AU50" s="113"/>
      <c r="AV50" s="113"/>
      <c r="AW50" s="113"/>
    </row>
    <row r="51" spans="1:49" s="16" customFormat="1" x14ac:dyDescent="0.3">
      <c r="A51" s="16" t="s">
        <v>115</v>
      </c>
      <c r="B51" s="16" t="s">
        <v>91</v>
      </c>
      <c r="C51" s="77">
        <v>43381</v>
      </c>
      <c r="D51" s="19" t="s">
        <v>119</v>
      </c>
      <c r="E51" s="55"/>
      <c r="F51" s="16" t="s">
        <v>14</v>
      </c>
      <c r="G51" s="17">
        <v>0.85</v>
      </c>
      <c r="H51" s="17" t="s">
        <v>14</v>
      </c>
      <c r="I51" s="17" t="s">
        <v>14</v>
      </c>
      <c r="J51" s="17">
        <v>4.9000000000000004</v>
      </c>
      <c r="K51" s="17" t="s">
        <v>14</v>
      </c>
      <c r="L51" s="17" t="s">
        <v>14</v>
      </c>
      <c r="M51" s="17" t="s">
        <v>14</v>
      </c>
      <c r="N51" s="17">
        <v>4.0999999999999996</v>
      </c>
      <c r="O51" s="17">
        <v>0.56999999999999995</v>
      </c>
      <c r="P51" s="18" t="s">
        <v>14</v>
      </c>
      <c r="Q51" s="19" t="s">
        <v>14</v>
      </c>
      <c r="R51" s="55"/>
      <c r="S51" s="17"/>
      <c r="T51" s="17">
        <v>700</v>
      </c>
      <c r="U51" s="16">
        <v>455</v>
      </c>
      <c r="V51" s="16">
        <v>393</v>
      </c>
      <c r="W51" s="16">
        <v>98.14</v>
      </c>
      <c r="X51" s="16">
        <v>4.47</v>
      </c>
      <c r="Y51" s="16">
        <v>37.74</v>
      </c>
      <c r="Z51" s="16">
        <v>8.4499999999999993</v>
      </c>
      <c r="AA51" s="16">
        <v>0.46</v>
      </c>
      <c r="AB51" s="16">
        <v>0.15</v>
      </c>
      <c r="AC51" s="17">
        <f t="shared" si="0"/>
        <v>15</v>
      </c>
      <c r="AD51" s="16">
        <v>25.05</v>
      </c>
      <c r="AE51" s="16">
        <v>899</v>
      </c>
      <c r="AF51" s="16">
        <v>7.29</v>
      </c>
      <c r="AG51" s="16">
        <v>12.8</v>
      </c>
      <c r="AH51" s="16" t="s">
        <v>81</v>
      </c>
      <c r="AI51" s="16">
        <v>7.5</v>
      </c>
      <c r="AJ51" s="16" t="s">
        <v>81</v>
      </c>
      <c r="AK51" s="16">
        <v>9.52</v>
      </c>
      <c r="AL51" s="16">
        <v>27.56</v>
      </c>
      <c r="AM51" s="16">
        <v>6.5</v>
      </c>
      <c r="AN51" s="16">
        <v>0.35</v>
      </c>
      <c r="AO51" s="16" t="s">
        <v>81</v>
      </c>
      <c r="AP51" s="16">
        <v>69.7</v>
      </c>
      <c r="AQ51" s="16" t="s">
        <v>81</v>
      </c>
      <c r="AR51" s="16" t="s">
        <v>81</v>
      </c>
      <c r="AS51" s="16">
        <v>10.4</v>
      </c>
      <c r="AT51" s="16">
        <v>5.5</v>
      </c>
      <c r="AU51" s="16" t="s">
        <v>81</v>
      </c>
      <c r="AV51" s="16" t="s">
        <v>81</v>
      </c>
      <c r="AW51" s="16">
        <v>558</v>
      </c>
    </row>
    <row r="52" spans="1:49" s="8" customFormat="1" x14ac:dyDescent="0.3">
      <c r="C52" s="78">
        <v>43381</v>
      </c>
      <c r="D52" s="26" t="s">
        <v>87</v>
      </c>
      <c r="E52" s="7"/>
      <c r="F52" s="8" t="s">
        <v>14</v>
      </c>
      <c r="G52" s="24" t="s">
        <v>14</v>
      </c>
      <c r="H52" s="24" t="s">
        <v>14</v>
      </c>
      <c r="I52" s="24" t="s">
        <v>14</v>
      </c>
      <c r="J52" s="24" t="s">
        <v>14</v>
      </c>
      <c r="K52" s="24" t="s">
        <v>14</v>
      </c>
      <c r="L52" s="24" t="s">
        <v>14</v>
      </c>
      <c r="M52" s="24" t="s">
        <v>14</v>
      </c>
      <c r="N52" s="24">
        <v>0.38</v>
      </c>
      <c r="O52" s="24" t="s">
        <v>14</v>
      </c>
      <c r="P52" s="25" t="s">
        <v>14</v>
      </c>
      <c r="Q52" s="26" t="s">
        <v>14</v>
      </c>
      <c r="R52" s="7"/>
      <c r="T52" s="24"/>
      <c r="AB52" s="8">
        <v>0</v>
      </c>
      <c r="AC52" s="24"/>
      <c r="AE52" s="8">
        <v>508</v>
      </c>
      <c r="AF52" s="8">
        <v>7.46</v>
      </c>
      <c r="AG52" s="8">
        <v>11.9</v>
      </c>
      <c r="AH52" s="8" t="s">
        <v>81</v>
      </c>
      <c r="AI52" s="8">
        <v>1.5</v>
      </c>
      <c r="AJ52" s="8" t="s">
        <v>81</v>
      </c>
      <c r="AK52" s="8">
        <v>3.56</v>
      </c>
      <c r="AL52" s="8">
        <v>9.3699999999999992</v>
      </c>
      <c r="AM52" s="8">
        <v>6.04</v>
      </c>
      <c r="AN52" s="8">
        <v>7.0000000000000007E-2</v>
      </c>
      <c r="AO52" s="8" t="s">
        <v>81</v>
      </c>
      <c r="AP52" s="8" t="s">
        <v>81</v>
      </c>
      <c r="AQ52" s="8" t="s">
        <v>81</v>
      </c>
      <c r="AR52" s="8" t="s">
        <v>81</v>
      </c>
      <c r="AS52" s="8" t="s">
        <v>81</v>
      </c>
      <c r="AT52" s="8" t="s">
        <v>64</v>
      </c>
      <c r="AU52" s="8" t="s">
        <v>81</v>
      </c>
      <c r="AV52" s="8" t="s">
        <v>81</v>
      </c>
      <c r="AW52" s="8" t="s">
        <v>81</v>
      </c>
    </row>
    <row r="53" spans="1:49" s="29" customFormat="1" x14ac:dyDescent="0.3">
      <c r="C53" s="79">
        <v>43381</v>
      </c>
      <c r="D53" s="32" t="s">
        <v>88</v>
      </c>
      <c r="E53" s="56"/>
      <c r="F53" s="29">
        <v>0.2</v>
      </c>
      <c r="G53" s="30">
        <v>1</v>
      </c>
      <c r="H53" s="30">
        <v>0.64</v>
      </c>
      <c r="I53" s="30" t="s">
        <v>14</v>
      </c>
      <c r="J53" s="30">
        <v>6.3</v>
      </c>
      <c r="K53" s="30" t="s">
        <v>14</v>
      </c>
      <c r="L53" s="30" t="s">
        <v>14</v>
      </c>
      <c r="M53" s="30" t="s">
        <v>14</v>
      </c>
      <c r="N53" s="30" t="s">
        <v>14</v>
      </c>
      <c r="O53" s="30">
        <v>0.71</v>
      </c>
      <c r="P53" s="31" t="s">
        <v>14</v>
      </c>
      <c r="Q53" s="32" t="s">
        <v>14</v>
      </c>
      <c r="R53" s="56"/>
      <c r="S53" s="30" t="s">
        <v>97</v>
      </c>
      <c r="T53" s="30"/>
      <c r="AB53" s="29">
        <v>0.2</v>
      </c>
      <c r="AC53" s="30">
        <f t="shared" si="0"/>
        <v>20</v>
      </c>
      <c r="AE53" s="29">
        <v>997</v>
      </c>
      <c r="AF53" s="29">
        <v>7.91</v>
      </c>
      <c r="AG53" s="29">
        <v>11.9</v>
      </c>
      <c r="AH53" s="29" t="s">
        <v>81</v>
      </c>
      <c r="AI53" s="29">
        <v>4.5</v>
      </c>
      <c r="AJ53" s="29" t="s">
        <v>81</v>
      </c>
      <c r="AK53" s="29">
        <v>11.17</v>
      </c>
      <c r="AL53" s="29">
        <v>29.64</v>
      </c>
      <c r="AM53" s="29">
        <v>6.31</v>
      </c>
      <c r="AN53" s="29">
        <v>0.3</v>
      </c>
      <c r="AO53" s="29" t="s">
        <v>81</v>
      </c>
      <c r="AP53" s="29" t="s">
        <v>81</v>
      </c>
      <c r="AQ53" s="29" t="s">
        <v>81</v>
      </c>
      <c r="AR53" s="29" t="s">
        <v>81</v>
      </c>
      <c r="AS53" s="29">
        <v>12.9</v>
      </c>
      <c r="AT53" s="29">
        <v>4.2</v>
      </c>
      <c r="AU53" s="29" t="s">
        <v>81</v>
      </c>
      <c r="AV53" s="29" t="s">
        <v>81</v>
      </c>
      <c r="AW53" s="29" t="s">
        <v>81</v>
      </c>
    </row>
    <row r="54" spans="1:49" s="8" customFormat="1" x14ac:dyDescent="0.3">
      <c r="C54" s="78">
        <v>372134</v>
      </c>
      <c r="D54" s="26" t="s">
        <v>86</v>
      </c>
      <c r="E54" s="7"/>
      <c r="F54" s="8" t="s">
        <v>14</v>
      </c>
      <c r="G54" s="24" t="s">
        <v>14</v>
      </c>
      <c r="H54" s="24" t="s">
        <v>14</v>
      </c>
      <c r="I54" s="24" t="s">
        <v>14</v>
      </c>
      <c r="J54" s="24" t="s">
        <v>14</v>
      </c>
      <c r="K54" s="24" t="s">
        <v>14</v>
      </c>
      <c r="L54" s="24" t="s">
        <v>14</v>
      </c>
      <c r="M54" s="24" t="s">
        <v>14</v>
      </c>
      <c r="N54" s="24" t="s">
        <v>14</v>
      </c>
      <c r="O54" s="24" t="s">
        <v>14</v>
      </c>
      <c r="P54" s="25" t="s">
        <v>14</v>
      </c>
      <c r="Q54" s="26" t="s">
        <v>14</v>
      </c>
      <c r="R54" s="7"/>
      <c r="S54" s="24"/>
      <c r="T54" s="24"/>
      <c r="U54" s="8">
        <v>472</v>
      </c>
      <c r="V54" s="8">
        <v>381.79</v>
      </c>
      <c r="W54" s="8">
        <v>106.94</v>
      </c>
      <c r="X54" s="8">
        <v>4.45</v>
      </c>
      <c r="Y54" s="8">
        <v>41.13</v>
      </c>
      <c r="Z54" s="8">
        <v>9.0500000000000007</v>
      </c>
      <c r="AA54" s="8">
        <v>0.47</v>
      </c>
      <c r="AB54" s="8">
        <v>0</v>
      </c>
      <c r="AC54" s="24"/>
      <c r="AE54" s="8">
        <v>537</v>
      </c>
      <c r="AF54" s="8">
        <v>8.08</v>
      </c>
      <c r="AG54" s="8">
        <v>10.7</v>
      </c>
      <c r="AH54" s="8" t="s">
        <v>81</v>
      </c>
      <c r="AI54" s="8">
        <v>1</v>
      </c>
      <c r="AJ54" s="8" t="s">
        <v>81</v>
      </c>
      <c r="AK54" s="8">
        <v>3.43</v>
      </c>
      <c r="AL54" s="8">
        <v>10.64</v>
      </c>
      <c r="AM54" s="8">
        <v>6.25</v>
      </c>
      <c r="AN54" s="8">
        <v>0.05</v>
      </c>
      <c r="AO54" s="8" t="s">
        <v>81</v>
      </c>
      <c r="AP54" s="8">
        <v>28.9</v>
      </c>
      <c r="AQ54" s="8" t="s">
        <v>81</v>
      </c>
      <c r="AR54" s="8" t="s">
        <v>81</v>
      </c>
      <c r="AS54" s="8">
        <v>4.1399999999999997</v>
      </c>
      <c r="AT54" s="8" t="s">
        <v>64</v>
      </c>
      <c r="AU54" s="8" t="s">
        <v>81</v>
      </c>
      <c r="AV54" s="8" t="s">
        <v>81</v>
      </c>
      <c r="AW54" s="8" t="s">
        <v>81</v>
      </c>
    </row>
    <row r="55" spans="1:49" s="29" customFormat="1" x14ac:dyDescent="0.3">
      <c r="C55" s="79">
        <v>43416</v>
      </c>
      <c r="D55" s="32" t="s">
        <v>30</v>
      </c>
      <c r="E55" s="56"/>
      <c r="F55" s="29" t="s">
        <v>14</v>
      </c>
      <c r="G55" s="30">
        <v>1.1000000000000001</v>
      </c>
      <c r="H55" s="30" t="s">
        <v>14</v>
      </c>
      <c r="I55" s="30" t="s">
        <v>14</v>
      </c>
      <c r="J55" s="30">
        <v>6</v>
      </c>
      <c r="K55" s="30" t="s">
        <v>14</v>
      </c>
      <c r="L55" s="30" t="s">
        <v>14</v>
      </c>
      <c r="M55" s="30" t="s">
        <v>14</v>
      </c>
      <c r="N55" s="30">
        <v>0.15</v>
      </c>
      <c r="O55" s="30">
        <v>1.4</v>
      </c>
      <c r="P55" s="31" t="s">
        <v>14</v>
      </c>
      <c r="Q55" s="32" t="s">
        <v>14</v>
      </c>
      <c r="R55" s="56"/>
      <c r="S55" s="29" t="s">
        <v>97</v>
      </c>
      <c r="T55" s="30"/>
      <c r="AB55" s="29">
        <v>0.17</v>
      </c>
      <c r="AC55" s="30">
        <f t="shared" si="0"/>
        <v>17</v>
      </c>
      <c r="AE55" s="29">
        <v>1000</v>
      </c>
      <c r="AF55" s="29">
        <v>8.32</v>
      </c>
      <c r="AG55" s="29">
        <v>10</v>
      </c>
      <c r="AH55" s="29" t="s">
        <v>81</v>
      </c>
      <c r="AI55" s="29">
        <v>1</v>
      </c>
      <c r="AJ55" s="29" t="s">
        <v>81</v>
      </c>
      <c r="AK55" s="29">
        <v>9.27</v>
      </c>
      <c r="AL55" s="29">
        <v>29.3</v>
      </c>
      <c r="AM55" s="29">
        <v>6.25</v>
      </c>
      <c r="AN55" s="29">
        <v>0.28000000000000003</v>
      </c>
      <c r="AO55" s="29" t="s">
        <v>81</v>
      </c>
      <c r="AP55" s="29">
        <v>75.400000000000006</v>
      </c>
      <c r="AQ55" s="29" t="s">
        <v>81</v>
      </c>
      <c r="AR55" s="29" t="s">
        <v>81</v>
      </c>
      <c r="AS55" s="29">
        <v>13.4</v>
      </c>
      <c r="AT55" s="29">
        <v>0.8</v>
      </c>
      <c r="AU55" s="29" t="s">
        <v>81</v>
      </c>
      <c r="AV55" s="29" t="s">
        <v>81</v>
      </c>
      <c r="AW55" s="29" t="s">
        <v>81</v>
      </c>
    </row>
    <row r="56" spans="1:49" s="90" customFormat="1" x14ac:dyDescent="0.3">
      <c r="C56" s="91"/>
      <c r="D56" s="92"/>
      <c r="E56" s="94"/>
      <c r="G56" s="13"/>
      <c r="H56" s="13"/>
      <c r="I56" s="13"/>
      <c r="J56" s="13"/>
      <c r="K56" s="13"/>
      <c r="L56" s="13"/>
      <c r="M56" s="13"/>
      <c r="N56" s="13"/>
      <c r="O56" s="13"/>
      <c r="P56" s="93"/>
      <c r="Q56" s="92"/>
      <c r="R56" s="94"/>
      <c r="T56" s="13"/>
      <c r="AC56" s="13"/>
    </row>
    <row r="57" spans="1:49" s="16" customFormat="1" x14ac:dyDescent="0.3">
      <c r="A57" s="16" t="s">
        <v>116</v>
      </c>
      <c r="B57" s="16" t="s">
        <v>91</v>
      </c>
      <c r="C57" s="77">
        <v>43417</v>
      </c>
      <c r="D57" s="19" t="s">
        <v>119</v>
      </c>
      <c r="E57" s="119"/>
      <c r="F57" s="16" t="s">
        <v>14</v>
      </c>
      <c r="G57" s="17">
        <v>2.8</v>
      </c>
      <c r="H57" s="17">
        <v>1.4</v>
      </c>
      <c r="I57" s="17" t="s">
        <v>14</v>
      </c>
      <c r="J57" s="17">
        <v>17</v>
      </c>
      <c r="K57" s="17" t="s">
        <v>14</v>
      </c>
      <c r="L57" s="17" t="s">
        <v>14</v>
      </c>
      <c r="M57" s="17" t="s">
        <v>14</v>
      </c>
      <c r="N57" s="17">
        <v>0.33</v>
      </c>
      <c r="O57" s="17">
        <v>4.4000000000000004</v>
      </c>
      <c r="P57" s="18">
        <v>9.0999999999999998E-2</v>
      </c>
      <c r="Q57" s="19" t="s">
        <v>14</v>
      </c>
      <c r="R57" s="55"/>
      <c r="S57" s="17"/>
      <c r="T57" s="17" t="s">
        <v>82</v>
      </c>
      <c r="U57" s="17">
        <v>448</v>
      </c>
      <c r="V57" s="16">
        <v>369</v>
      </c>
      <c r="W57" s="16">
        <v>98.03</v>
      </c>
      <c r="X57" s="17">
        <v>4.4400000000000004</v>
      </c>
      <c r="Y57" s="17">
        <v>37.700000000000003</v>
      </c>
      <c r="Z57" s="16">
        <v>8.5</v>
      </c>
      <c r="AA57" s="16">
        <v>0.42</v>
      </c>
      <c r="AB57" s="16">
        <v>0.5</v>
      </c>
      <c r="AC57" s="17"/>
      <c r="AD57" s="16">
        <v>26.36</v>
      </c>
      <c r="AE57" s="16">
        <v>1560</v>
      </c>
      <c r="AF57" s="16">
        <v>8.7100000000000009</v>
      </c>
      <c r="AG57" s="16">
        <v>11</v>
      </c>
      <c r="AH57" s="16" t="s">
        <v>81</v>
      </c>
      <c r="AI57" s="16">
        <v>2.5</v>
      </c>
      <c r="AJ57" s="16" t="s">
        <v>81</v>
      </c>
      <c r="AK57" s="16">
        <v>22.59</v>
      </c>
      <c r="AL57" s="16">
        <v>53.03</v>
      </c>
      <c r="AM57" s="16">
        <v>6.14</v>
      </c>
      <c r="AN57" s="16">
        <v>0.65</v>
      </c>
      <c r="AO57" s="16" t="s">
        <v>81</v>
      </c>
      <c r="AP57" s="16">
        <v>147</v>
      </c>
      <c r="AQ57" s="16" t="s">
        <v>81</v>
      </c>
      <c r="AR57" s="16" t="s">
        <v>81</v>
      </c>
      <c r="AS57" s="16">
        <v>27.4</v>
      </c>
      <c r="AT57" s="16">
        <v>1.8</v>
      </c>
      <c r="AU57" s="16" t="s">
        <v>81</v>
      </c>
      <c r="AV57" s="16" t="s">
        <v>81</v>
      </c>
      <c r="AW57" s="16">
        <v>1050</v>
      </c>
    </row>
    <row r="58" spans="1:49" s="8" customFormat="1" x14ac:dyDescent="0.3">
      <c r="C58" s="78">
        <v>43417</v>
      </c>
      <c r="D58" s="26" t="s">
        <v>87</v>
      </c>
      <c r="E58" s="7"/>
      <c r="F58" s="8" t="s">
        <v>14</v>
      </c>
      <c r="G58" s="24">
        <v>0.24</v>
      </c>
      <c r="H58" s="24" t="s">
        <v>14</v>
      </c>
      <c r="I58" s="24" t="s">
        <v>14</v>
      </c>
      <c r="J58" s="24">
        <v>0.3</v>
      </c>
      <c r="K58" s="24" t="s">
        <v>14</v>
      </c>
      <c r="L58" s="24" t="s">
        <v>14</v>
      </c>
      <c r="M58" s="24" t="s">
        <v>14</v>
      </c>
      <c r="N58" s="24" t="s">
        <v>14</v>
      </c>
      <c r="O58" s="24" t="s">
        <v>14</v>
      </c>
      <c r="P58" s="25" t="s">
        <v>14</v>
      </c>
      <c r="Q58" s="26" t="s">
        <v>14</v>
      </c>
      <c r="R58" s="7"/>
      <c r="T58" s="24"/>
      <c r="AB58" s="8">
        <v>0</v>
      </c>
      <c r="AC58" s="24"/>
      <c r="AE58" s="8">
        <v>816</v>
      </c>
      <c r="AF58" s="8">
        <v>8.41</v>
      </c>
      <c r="AG58" s="8">
        <v>11.6</v>
      </c>
      <c r="AH58" s="8" t="s">
        <v>81</v>
      </c>
      <c r="AI58" s="8">
        <v>0.5</v>
      </c>
      <c r="AJ58" s="8" t="s">
        <v>81</v>
      </c>
      <c r="AK58" s="8">
        <v>2.11</v>
      </c>
      <c r="AL58" s="8">
        <v>23.42</v>
      </c>
      <c r="AM58" s="8">
        <v>6.22</v>
      </c>
      <c r="AN58" s="8">
        <v>0.06</v>
      </c>
      <c r="AO58" s="8" t="s">
        <v>81</v>
      </c>
      <c r="AP58" s="8">
        <v>52.1</v>
      </c>
      <c r="AQ58" s="8" t="s">
        <v>81</v>
      </c>
      <c r="AR58" s="8" t="s">
        <v>81</v>
      </c>
      <c r="AS58" s="8">
        <v>7.62</v>
      </c>
      <c r="AT58" s="8" t="s">
        <v>64</v>
      </c>
      <c r="AU58" s="8" t="s">
        <v>81</v>
      </c>
      <c r="AV58" s="8" t="s">
        <v>81</v>
      </c>
      <c r="AW58" s="8" t="s">
        <v>81</v>
      </c>
    </row>
    <row r="59" spans="1:49" s="29" customFormat="1" x14ac:dyDescent="0.3">
      <c r="C59" s="79">
        <v>43417</v>
      </c>
      <c r="D59" s="32" t="s">
        <v>88</v>
      </c>
      <c r="E59" s="56"/>
      <c r="F59" s="29" t="s">
        <v>14</v>
      </c>
      <c r="G59" s="30">
        <v>3.3</v>
      </c>
      <c r="H59" s="30">
        <v>1.7</v>
      </c>
      <c r="I59" s="30" t="s">
        <v>14</v>
      </c>
      <c r="J59" s="30">
        <v>20</v>
      </c>
      <c r="K59" s="30" t="s">
        <v>14</v>
      </c>
      <c r="L59" s="30" t="s">
        <v>14</v>
      </c>
      <c r="M59" s="30" t="s">
        <v>14</v>
      </c>
      <c r="N59" s="30">
        <v>0.37</v>
      </c>
      <c r="O59" s="30">
        <v>5.3</v>
      </c>
      <c r="P59" s="31">
        <v>7.9000000000000001E-2</v>
      </c>
      <c r="Q59" s="32" t="s">
        <v>14</v>
      </c>
      <c r="R59" s="56"/>
      <c r="S59" s="29" t="s">
        <v>97</v>
      </c>
      <c r="T59" s="30"/>
      <c r="AB59" s="29">
        <v>0.63</v>
      </c>
      <c r="AC59" s="30">
        <f t="shared" si="0"/>
        <v>63</v>
      </c>
      <c r="AE59" s="29">
        <v>1730</v>
      </c>
      <c r="AF59" s="29">
        <v>8.7100000000000009</v>
      </c>
      <c r="AG59" s="29">
        <v>12</v>
      </c>
      <c r="AH59" s="29" t="s">
        <v>81</v>
      </c>
      <c r="AI59" s="29">
        <v>2</v>
      </c>
      <c r="AJ59" s="29" t="s">
        <v>81</v>
      </c>
      <c r="AK59" s="29">
        <v>27.74</v>
      </c>
      <c r="AL59" s="29">
        <v>59.65</v>
      </c>
      <c r="AM59" s="29">
        <v>6.55</v>
      </c>
      <c r="AN59" s="29">
        <v>0.78</v>
      </c>
      <c r="AO59" s="29" t="s">
        <v>81</v>
      </c>
      <c r="AP59" s="29">
        <v>184</v>
      </c>
      <c r="AQ59" s="29" t="s">
        <v>81</v>
      </c>
      <c r="AR59" s="29" t="s">
        <v>81</v>
      </c>
      <c r="AS59" s="29">
        <v>30.2</v>
      </c>
      <c r="AT59" s="29">
        <v>1.8</v>
      </c>
      <c r="AU59" s="29" t="s">
        <v>81</v>
      </c>
      <c r="AV59" s="29" t="s">
        <v>81</v>
      </c>
      <c r="AW59" s="29" t="s">
        <v>81</v>
      </c>
    </row>
    <row r="60" spans="1:49" s="8" customFormat="1" x14ac:dyDescent="0.3">
      <c r="C60" s="78">
        <v>43452</v>
      </c>
      <c r="D60" s="26" t="s">
        <v>86</v>
      </c>
      <c r="E60" s="7"/>
      <c r="F60" s="8" t="s">
        <v>14</v>
      </c>
      <c r="G60" s="24">
        <v>0.4</v>
      </c>
      <c r="H60" s="24" t="s">
        <v>14</v>
      </c>
      <c r="I60" s="24" t="s">
        <v>14</v>
      </c>
      <c r="J60" s="24">
        <v>0.36</v>
      </c>
      <c r="K60" s="24" t="s">
        <v>14</v>
      </c>
      <c r="L60" s="24" t="s">
        <v>14</v>
      </c>
      <c r="M60" s="24" t="s">
        <v>14</v>
      </c>
      <c r="N60" s="24" t="s">
        <v>14</v>
      </c>
      <c r="O60" s="24">
        <v>0.11</v>
      </c>
      <c r="P60" s="25" t="s">
        <v>14</v>
      </c>
      <c r="Q60" s="26" t="s">
        <v>14</v>
      </c>
      <c r="R60" s="7"/>
      <c r="U60" s="8">
        <v>445</v>
      </c>
      <c r="V60" s="8">
        <v>400</v>
      </c>
      <c r="W60" s="8">
        <v>78</v>
      </c>
      <c r="X60" s="8">
        <v>4.49</v>
      </c>
      <c r="Y60" s="8">
        <v>30</v>
      </c>
      <c r="Z60" s="8">
        <v>6.68</v>
      </c>
      <c r="AA60" s="8">
        <v>0.42</v>
      </c>
      <c r="AB60" s="8">
        <v>0</v>
      </c>
      <c r="AC60" s="24"/>
      <c r="AE60" s="8">
        <v>1417</v>
      </c>
      <c r="AF60" s="8">
        <v>8.3800000000000008</v>
      </c>
      <c r="AG60" s="8">
        <v>17</v>
      </c>
      <c r="AH60" s="8" t="s">
        <v>81</v>
      </c>
      <c r="AI60" s="8" t="s">
        <v>83</v>
      </c>
      <c r="AJ60" s="8" t="s">
        <v>81</v>
      </c>
      <c r="AK60" s="8">
        <v>2.92</v>
      </c>
      <c r="AL60" s="8">
        <v>16.18</v>
      </c>
      <c r="AM60" s="8">
        <v>13.09</v>
      </c>
      <c r="AN60" s="8" t="s">
        <v>84</v>
      </c>
      <c r="AO60" s="8" t="s">
        <v>81</v>
      </c>
      <c r="AP60" s="8">
        <v>50.5</v>
      </c>
      <c r="AQ60" s="8" t="s">
        <v>81</v>
      </c>
      <c r="AR60" s="8" t="s">
        <v>81</v>
      </c>
      <c r="AS60" s="8">
        <v>8.4600000000000009</v>
      </c>
      <c r="AT60" s="8" t="s">
        <v>85</v>
      </c>
      <c r="AU60" s="8" t="s">
        <v>81</v>
      </c>
      <c r="AV60" s="8" t="s">
        <v>81</v>
      </c>
      <c r="AW60" s="8">
        <v>783</v>
      </c>
    </row>
    <row r="61" spans="1:49" s="52" customFormat="1" x14ac:dyDescent="0.3">
      <c r="C61" s="80">
        <v>43452</v>
      </c>
      <c r="D61" s="53" t="s">
        <v>30</v>
      </c>
      <c r="F61" s="52" t="s">
        <v>14</v>
      </c>
      <c r="G61" s="35">
        <v>6.2</v>
      </c>
      <c r="H61" s="35" t="s">
        <v>14</v>
      </c>
      <c r="I61" s="35" t="s">
        <v>14</v>
      </c>
      <c r="J61" s="35">
        <v>36</v>
      </c>
      <c r="K61" s="35" t="s">
        <v>14</v>
      </c>
      <c r="L61" s="35" t="s">
        <v>14</v>
      </c>
      <c r="M61" s="35" t="s">
        <v>14</v>
      </c>
      <c r="N61" s="35" t="s">
        <v>14</v>
      </c>
      <c r="O61" s="35">
        <v>9</v>
      </c>
      <c r="P61" s="81">
        <v>8.2000000000000003E-2</v>
      </c>
      <c r="Q61" s="53" t="s">
        <v>14</v>
      </c>
      <c r="S61" s="52" t="s">
        <v>97</v>
      </c>
      <c r="AB61" s="52">
        <v>1.08</v>
      </c>
      <c r="AC61" s="35">
        <f t="shared" si="0"/>
        <v>108</v>
      </c>
      <c r="AE61" s="52">
        <v>3330</v>
      </c>
      <c r="AF61" s="52">
        <v>8.56</v>
      </c>
      <c r="AG61" s="52">
        <v>16.2</v>
      </c>
      <c r="AH61" s="52" t="s">
        <v>81</v>
      </c>
      <c r="AI61" s="52">
        <v>1.3</v>
      </c>
      <c r="AJ61" s="52" t="s">
        <v>81</v>
      </c>
      <c r="AK61" s="52">
        <v>46.22</v>
      </c>
      <c r="AL61" s="52">
        <v>38.68</v>
      </c>
      <c r="AM61" s="52">
        <v>11.71</v>
      </c>
      <c r="AN61" s="52">
        <v>0.55000000000000004</v>
      </c>
      <c r="AO61" s="52" t="s">
        <v>81</v>
      </c>
      <c r="AP61" s="52">
        <v>196</v>
      </c>
      <c r="AQ61" s="52" t="s">
        <v>81</v>
      </c>
      <c r="AR61" s="52" t="s">
        <v>81</v>
      </c>
      <c r="AS61" s="52">
        <v>36.6</v>
      </c>
      <c r="AT61" s="52">
        <v>1</v>
      </c>
      <c r="AU61" s="52" t="s">
        <v>81</v>
      </c>
      <c r="AV61" s="52" t="s">
        <v>81</v>
      </c>
      <c r="AW61" s="52">
        <v>1997</v>
      </c>
    </row>
    <row r="62" spans="1:49" s="9" customFormat="1" x14ac:dyDescent="0.3">
      <c r="D62" s="10"/>
      <c r="E62" s="54"/>
      <c r="Q62" s="10"/>
      <c r="R62" s="54"/>
      <c r="S62" s="11"/>
      <c r="T62" s="11"/>
    </row>
    <row r="63" spans="1:49" s="9" customFormat="1" x14ac:dyDescent="0.3">
      <c r="D63" s="10"/>
      <c r="E63" s="54"/>
      <c r="Q63" s="10"/>
      <c r="R63" s="54"/>
      <c r="S63" s="11"/>
      <c r="T63" s="11"/>
    </row>
    <row r="64" spans="1:49" s="9" customFormat="1" x14ac:dyDescent="0.3">
      <c r="D64" s="10"/>
      <c r="E64" s="54"/>
      <c r="Q64" s="10"/>
      <c r="R64" s="54"/>
      <c r="S64" s="11"/>
      <c r="T64" s="11"/>
    </row>
    <row r="65" spans="4:20" s="4" customFormat="1" x14ac:dyDescent="0.3">
      <c r="D65" s="82"/>
      <c r="E65" s="120"/>
      <c r="I65" s="83"/>
      <c r="K65" s="83"/>
      <c r="M65" s="83"/>
      <c r="Q65" s="3"/>
      <c r="R65" s="60"/>
      <c r="S65" s="84"/>
      <c r="T65" s="84"/>
    </row>
    <row r="66" spans="4:20" s="4" customFormat="1" x14ac:dyDescent="0.3">
      <c r="D66" s="82"/>
      <c r="E66" s="120"/>
      <c r="I66" s="83"/>
      <c r="K66" s="83"/>
      <c r="M66" s="83"/>
      <c r="Q66" s="3"/>
      <c r="R66" s="60"/>
      <c r="S66" s="84"/>
      <c r="T66" s="84"/>
    </row>
    <row r="67" spans="4:20" s="4" customFormat="1" x14ac:dyDescent="0.3">
      <c r="D67" s="82"/>
      <c r="E67" s="120"/>
      <c r="I67" s="83"/>
      <c r="K67" s="83"/>
      <c r="M67" s="83"/>
      <c r="Q67" s="3"/>
      <c r="R67" s="60"/>
      <c r="S67" s="84"/>
      <c r="T67" s="84"/>
    </row>
    <row r="68" spans="4:20" s="4" customFormat="1" x14ac:dyDescent="0.3">
      <c r="D68" s="82"/>
      <c r="E68" s="120"/>
      <c r="I68" s="83"/>
      <c r="K68" s="83"/>
      <c r="M68" s="83"/>
      <c r="Q68" s="3"/>
      <c r="R68" s="60"/>
      <c r="S68" s="84"/>
      <c r="T68" s="84"/>
    </row>
    <row r="69" spans="4:20" s="4" customFormat="1" x14ac:dyDescent="0.3">
      <c r="D69" s="82"/>
      <c r="E69" s="120"/>
      <c r="I69" s="83"/>
      <c r="K69" s="83"/>
      <c r="M69" s="83"/>
      <c r="Q69" s="3"/>
      <c r="R69" s="60"/>
      <c r="S69" s="84"/>
      <c r="T69" s="84"/>
    </row>
    <row r="70" spans="4:20" s="4" customFormat="1" x14ac:dyDescent="0.3">
      <c r="D70" s="82"/>
      <c r="E70" s="120"/>
      <c r="I70" s="83"/>
      <c r="K70" s="83"/>
      <c r="M70" s="83"/>
      <c r="Q70" s="3"/>
      <c r="R70" s="60"/>
      <c r="S70" s="84"/>
      <c r="T70" s="84"/>
    </row>
    <row r="71" spans="4:20" s="4" customFormat="1" x14ac:dyDescent="0.3">
      <c r="D71" s="82"/>
      <c r="E71" s="120"/>
      <c r="I71" s="83"/>
      <c r="K71" s="83"/>
      <c r="M71" s="83"/>
      <c r="Q71" s="3"/>
      <c r="R71" s="60"/>
      <c r="S71" s="84"/>
      <c r="T71" s="8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NF_MSS_Dez02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2021-01-14T15:10:11Z</dcterms:modified>
</cp:coreProperties>
</file>