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8395CEC3-06C7-4C1E-A85A-2A9C67E497F6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Vergleich_Abwasser_Gesam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3" l="1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26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" i="3"/>
  <c r="U27" i="3" l="1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26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" i="3"/>
  <c r="Z101" i="3" l="1"/>
  <c r="X101" i="3"/>
  <c r="Z100" i="3"/>
  <c r="X100" i="3"/>
  <c r="Z97" i="3"/>
  <c r="X97" i="3"/>
  <c r="Z74" i="3" l="1"/>
  <c r="X74" i="3"/>
</calcChain>
</file>

<file path=xl/sharedStrings.xml><?xml version="1.0" encoding="utf-8"?>
<sst xmlns="http://schemas.openxmlformats.org/spreadsheetml/2006/main" count="630" uniqueCount="143">
  <si>
    <t>Abwasser vom</t>
  </si>
  <si>
    <t>Art der Probe</t>
  </si>
  <si>
    <t>E1-1</t>
  </si>
  <si>
    <t>Feed</t>
  </si>
  <si>
    <t>E1-2</t>
  </si>
  <si>
    <t>E1-3</t>
  </si>
  <si>
    <t>E1-4</t>
  </si>
  <si>
    <t>E2-1</t>
  </si>
  <si>
    <t>E2-2</t>
  </si>
  <si>
    <t>E2-3</t>
  </si>
  <si>
    <t>E2-4</t>
  </si>
  <si>
    <t>Leitfähigkeit [µS/cm]</t>
  </si>
  <si>
    <t>E1.1</t>
  </si>
  <si>
    <t>E1.2</t>
  </si>
  <si>
    <t>E1.3</t>
  </si>
  <si>
    <t>E2.1</t>
  </si>
  <si>
    <t>E2.2</t>
  </si>
  <si>
    <t>E2.3</t>
  </si>
  <si>
    <t>E3.1</t>
  </si>
  <si>
    <t>E3.2</t>
  </si>
  <si>
    <t>E3.3</t>
  </si>
  <si>
    <t>E4.1</t>
  </si>
  <si>
    <t>E4.2</t>
  </si>
  <si>
    <t>E5.1</t>
  </si>
  <si>
    <t>E5.2</t>
  </si>
  <si>
    <t>Versuchs-aufbau</t>
  </si>
  <si>
    <t>Volumen [L]</t>
  </si>
  <si>
    <t>Versuch-Nr.</t>
  </si>
  <si>
    <t xml:space="preserve">Datum </t>
  </si>
  <si>
    <t>pH  [-]</t>
  </si>
  <si>
    <t>Temperatur [°C]</t>
  </si>
  <si>
    <t>Jartest</t>
  </si>
  <si>
    <t>E1 &amp; E2</t>
  </si>
  <si>
    <t>-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</si>
  <si>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</si>
  <si>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</si>
  <si>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</si>
  <si>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</si>
  <si>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</si>
  <si>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</si>
  <si>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</si>
  <si>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</si>
  <si>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</si>
  <si>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</si>
  <si>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</si>
  <si>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</si>
  <si>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</si>
  <si>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</si>
  <si>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</si>
  <si>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</si>
  <si>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</si>
  <si>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</si>
  <si>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Batch</t>
  </si>
  <si>
    <t>A</t>
  </si>
  <si>
    <t>B</t>
  </si>
  <si>
    <t>Batch 1</t>
  </si>
  <si>
    <t xml:space="preserve">Batch </t>
  </si>
  <si>
    <t>Batch 2</t>
  </si>
  <si>
    <t>E2-5</t>
  </si>
  <si>
    <t>E3-1</t>
  </si>
  <si>
    <t>E3-2</t>
  </si>
  <si>
    <t>E3-3</t>
  </si>
  <si>
    <t>E3-4</t>
  </si>
  <si>
    <t>E4-1</t>
  </si>
  <si>
    <t>E4-2</t>
  </si>
  <si>
    <t>E4-3</t>
  </si>
  <si>
    <t>E4-4</t>
  </si>
  <si>
    <t>E5-1</t>
  </si>
  <si>
    <t>E5-2</t>
  </si>
  <si>
    <t>E5-3</t>
  </si>
  <si>
    <t>E6-1</t>
  </si>
  <si>
    <t>E6-2</t>
  </si>
  <si>
    <t>Besonderheiten</t>
  </si>
  <si>
    <t>Jar 2</t>
  </si>
  <si>
    <t>E7-1</t>
  </si>
  <si>
    <t>E7-2</t>
  </si>
  <si>
    <t>E7-3</t>
  </si>
  <si>
    <t>E8-1</t>
  </si>
  <si>
    <t>E8-2</t>
  </si>
  <si>
    <t>E8-3</t>
  </si>
  <si>
    <t>E8-4</t>
  </si>
  <si>
    <t>E8-5</t>
  </si>
  <si>
    <t>E9-1</t>
  </si>
  <si>
    <t>E9-2</t>
  </si>
  <si>
    <t>F.01</t>
  </si>
  <si>
    <t>F.01 - Wdh</t>
  </si>
  <si>
    <t xml:space="preserve">ab hier neue Chemikalie </t>
  </si>
  <si>
    <t>Jar 3</t>
  </si>
  <si>
    <t>F.02</t>
  </si>
  <si>
    <t>Jar 4</t>
  </si>
  <si>
    <t>Jar 4-2</t>
  </si>
  <si>
    <t>Nachbeprobung</t>
  </si>
  <si>
    <t>F.03</t>
  </si>
  <si>
    <t>Jar 5</t>
  </si>
  <si>
    <t>F.04</t>
  </si>
  <si>
    <t>Jar 6</t>
  </si>
  <si>
    <t>F.05</t>
  </si>
  <si>
    <t>F.05 - Wdh</t>
  </si>
  <si>
    <t>Jar 7</t>
  </si>
  <si>
    <t>F.06</t>
  </si>
  <si>
    <t>F.07</t>
  </si>
  <si>
    <t>Jar 8</t>
  </si>
  <si>
    <t>F.08</t>
  </si>
  <si>
    <t>Jar 9</t>
  </si>
  <si>
    <t>Chemikalie Flasche B</t>
  </si>
  <si>
    <t>Chemikalien Flasche A (wie vorher genutzt)</t>
  </si>
  <si>
    <t>Gefilterte Proben mit Filtrat TSS gemessen! - bedeutet statt 2,5µm Papier, 1,2µm Glasfaser</t>
  </si>
  <si>
    <t>V1-1</t>
  </si>
  <si>
    <t>V2-1</t>
  </si>
  <si>
    <t>V3-1</t>
  </si>
  <si>
    <t>V4-1</t>
  </si>
  <si>
    <t>F.09</t>
  </si>
  <si>
    <t>F.10</t>
  </si>
  <si>
    <t>Abwasser gelber und riecht nach Kuhstall</t>
  </si>
  <si>
    <t>F.11</t>
  </si>
  <si>
    <t>F.12</t>
  </si>
  <si>
    <t>Klärwerk</t>
  </si>
  <si>
    <t>E1</t>
  </si>
  <si>
    <t>E2</t>
  </si>
  <si>
    <t>E1-5</t>
  </si>
  <si>
    <t>Probe 1</t>
  </si>
  <si>
    <t>Probe 2</t>
  </si>
  <si>
    <t>Probe 3</t>
  </si>
  <si>
    <t>Leitfähigkeit [mS/cm]</t>
  </si>
  <si>
    <r>
      <t>NH</t>
    </r>
    <r>
      <rPr>
        <b/>
        <sz val="11"/>
        <rFont val="Calibri"/>
        <family val="2"/>
      </rPr>
      <t>₄</t>
    </r>
    <r>
      <rPr>
        <b/>
        <sz val="11"/>
        <rFont val="Calibri"/>
        <family val="2"/>
        <scheme val="minor"/>
      </rPr>
      <t>-N [mg/l]</t>
    </r>
  </si>
  <si>
    <t>NH₄-N [mg/l] nach DIN 38406: 1983</t>
  </si>
  <si>
    <t>PO₄-P [mg/l]</t>
  </si>
  <si>
    <t>Absorption bei 254nm</t>
  </si>
  <si>
    <r>
      <t>Spektralter Absorptionskoeffizient SAK</t>
    </r>
    <r>
      <rPr>
        <b/>
        <sz val="11"/>
        <rFont val="Calibri"/>
        <family val="2"/>
      </rPr>
      <t>₂₅₄</t>
    </r>
    <r>
      <rPr>
        <b/>
        <sz val="11"/>
        <rFont val="Calibri"/>
        <family val="2"/>
        <scheme val="minor"/>
      </rPr>
      <t xml:space="preserve"> [1/m]</t>
    </r>
  </si>
  <si>
    <t>Absoprtion 550nm</t>
  </si>
  <si>
    <r>
      <t>spektraler Schwächungskoeffizient SKK₂₅₄</t>
    </r>
    <r>
      <rPr>
        <b/>
        <vertAlign val="subscript"/>
        <sz val="11"/>
        <rFont val="Calibri"/>
        <family val="2"/>
        <scheme val="minor"/>
      </rPr>
      <t>,korr</t>
    </r>
    <r>
      <rPr>
        <b/>
        <sz val="11"/>
        <rFont val="Calibri"/>
        <family val="2"/>
        <scheme val="minor"/>
      </rPr>
      <t xml:space="preserve">  [1/m]</t>
    </r>
  </si>
  <si>
    <t xml:space="preserve">Abwasser Ablauf Vorklärung - Probennahme Ort </t>
  </si>
  <si>
    <t>Klärwerk A (Vorversuche)</t>
  </si>
  <si>
    <t>Klärwerk A</t>
  </si>
  <si>
    <t>Klärwerk A (Fe-III-Cl)</t>
  </si>
  <si>
    <t>Klärwerk B</t>
  </si>
  <si>
    <t>Ablauf Vorklärung</t>
  </si>
  <si>
    <t>Trübung (Vor neuer Kalibrierung bis 30.3.22) [NTU]</t>
  </si>
  <si>
    <t>Trübung (korrigiert mit Kalibrierung/ab 30.03.2022) [NTU]</t>
  </si>
  <si>
    <t>TOC als NPOC [mg/l]</t>
  </si>
  <si>
    <r>
      <t xml:space="preserve">TOC als NPOC [mg/l] </t>
    </r>
    <r>
      <rPr>
        <b/>
        <i/>
        <sz val="11"/>
        <rFont val="Calibri"/>
        <family val="2"/>
        <scheme val="minor"/>
      </rPr>
      <t>Standardabweichung</t>
    </r>
  </si>
  <si>
    <t>DOC (aus NPOC) [mg/l]</t>
  </si>
  <si>
    <r>
      <t>DOC (aus NPOC) [mg/l]</t>
    </r>
    <r>
      <rPr>
        <b/>
        <i/>
        <sz val="11"/>
        <rFont val="Calibri"/>
        <family val="2"/>
        <scheme val="minor"/>
      </rPr>
      <t xml:space="preserve"> Standardabweichung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</si>
</sst>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"/>
    <numFmt numFmtId="166" formatCode="0.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11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" fontId="3" fillId="2" borderId="0" xfId="0" applyNumberFormat="1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166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 wrapText="1"/>
    </xf>
    <xf numFmtId="2" fontId="3" fillId="4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166" fontId="3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2" fontId="0" fillId="0" borderId="0" xfId="0" applyNumberFormat="1"/>
    <xf numFmtId="166" fontId="3" fillId="2" borderId="0" xfId="0" applyNumberFormat="1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14" fontId="3" fillId="5" borderId="0" xfId="0" applyNumberFormat="1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164" fontId="3" fillId="5" borderId="0" xfId="0" applyNumberFormat="1" applyFont="1" applyFill="1" applyAlignment="1">
      <alignment horizontal="center" vertical="center" wrapText="1"/>
    </xf>
    <xf numFmtId="11" fontId="3" fillId="5" borderId="0" xfId="0" applyNumberFormat="1" applyFont="1" applyFill="1" applyAlignment="1">
      <alignment horizontal="center" vertical="center" wrapText="1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166" fontId="3" fillId="5" borderId="0" xfId="0" applyNumberFormat="1" applyFont="1" applyFill="1" applyAlignment="1">
      <alignment horizontal="center" vertical="center" wrapText="1"/>
    </xf>
    <xf numFmtId="166" fontId="3" fillId="5" borderId="0" xfId="1" applyNumberFormat="1" applyFont="1" applyFill="1" applyBorder="1" applyAlignment="1">
      <alignment horizontal="center" vertical="center"/>
    </xf>
    <xf numFmtId="166" fontId="5" fillId="5" borderId="0" xfId="1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0" fillId="5" borderId="0" xfId="0" quotePrefix="1" applyNumberFormat="1" applyFill="1" applyAlignment="1">
      <alignment horizontal="center" vertical="center" wrapText="1"/>
    </xf>
    <xf numFmtId="2" fontId="0" fillId="2" borderId="0" xfId="0" quotePrefix="1" applyNumberForma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0" xfId="0" applyNumberFormat="1" applyFill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9"/>
  <sheetViews>
    <sheetView tabSelected="1" zoomScale="70" zoomScaleNormal="7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F10" sqref="F10"/>
    </sheetView>
  </sheetViews>
  <sheetFormatPr baseColWidth="10" defaultRowHeight="14.5" x14ac:dyDescent="0.35"/>
  <cols>
    <col min="1" max="1" width="11.54296875" customWidth="1"/>
    <col min="2" max="2" width="10.81640625" bestFit="1" customWidth="1"/>
    <col min="3" max="3" width="11.54296875" bestFit="1" customWidth="1"/>
    <col min="4" max="5" width="13.1796875" customWidth="1"/>
    <col min="6" max="7" width="25" bestFit="1" customWidth="1"/>
    <col min="8" max="8" width="15.54296875" bestFit="1" customWidth="1"/>
    <col min="9" max="9" width="20.453125" customWidth="1"/>
    <col min="10" max="10" width="10" bestFit="1" customWidth="1"/>
    <col min="12" max="12" width="12.7265625" customWidth="1"/>
    <col min="13" max="13" width="8.7265625" style="42" customWidth="1"/>
    <col min="14" max="14" width="13.1796875" customWidth="1"/>
    <col min="15" max="15" width="19.453125" bestFit="1" customWidth="1"/>
    <col min="16" max="16" width="11.81640625" customWidth="1"/>
    <col min="17" max="17" width="9.54296875" customWidth="1"/>
    <col min="18" max="18" width="10.26953125" customWidth="1"/>
    <col min="19" max="19" width="9.7265625" customWidth="1"/>
    <col min="20" max="20" width="10" bestFit="1" customWidth="1"/>
    <col min="21" max="21" width="14.81640625" customWidth="1"/>
    <col min="22" max="22" width="9.7265625" bestFit="1" customWidth="1"/>
    <col min="23" max="23" width="11" customWidth="1"/>
    <col min="24" max="24" width="15.81640625" customWidth="1"/>
    <col min="25" max="25" width="14.7265625" bestFit="1" customWidth="1"/>
    <col min="26" max="26" width="20" bestFit="1" customWidth="1"/>
  </cols>
  <sheetData>
    <row r="1" spans="1:46" s="4" customFormat="1" ht="60" customHeight="1" x14ac:dyDescent="0.35">
      <c r="A1" s="1" t="s">
        <v>25</v>
      </c>
      <c r="B1" s="1" t="s">
        <v>26</v>
      </c>
      <c r="C1" s="1" t="s">
        <v>27</v>
      </c>
      <c r="D1" s="3" t="s">
        <v>28</v>
      </c>
      <c r="E1" s="3" t="s">
        <v>0</v>
      </c>
      <c r="F1" s="3" t="s">
        <v>116</v>
      </c>
      <c r="G1" s="3" t="s">
        <v>131</v>
      </c>
      <c r="H1" s="1" t="s">
        <v>1</v>
      </c>
      <c r="I1" s="1" t="s">
        <v>72</v>
      </c>
      <c r="J1" s="1" t="s">
        <v>29</v>
      </c>
      <c r="K1" s="1" t="s">
        <v>30</v>
      </c>
      <c r="L1" s="1" t="s">
        <v>11</v>
      </c>
      <c r="M1" s="58" t="s">
        <v>123</v>
      </c>
      <c r="N1" s="1" t="s">
        <v>137</v>
      </c>
      <c r="O1" s="1" t="s">
        <v>138</v>
      </c>
      <c r="P1" s="61" t="s">
        <v>139</v>
      </c>
      <c r="Q1" s="61" t="s">
        <v>140</v>
      </c>
      <c r="R1" s="1" t="s">
        <v>141</v>
      </c>
      <c r="S1" s="1" t="s">
        <v>142</v>
      </c>
      <c r="T1" s="61" t="s">
        <v>124</v>
      </c>
      <c r="U1" s="61" t="s">
        <v>125</v>
      </c>
      <c r="V1" s="61" t="s">
        <v>126</v>
      </c>
      <c r="W1" s="6" t="s">
        <v>127</v>
      </c>
      <c r="X1" s="6" t="s">
        <v>128</v>
      </c>
      <c r="Y1" s="6" t="s">
        <v>129</v>
      </c>
      <c r="Z1" s="6" t="s">
        <v>130</v>
      </c>
      <c r="AE1" s="2"/>
    </row>
    <row r="2" spans="1:46" s="46" customFormat="1" x14ac:dyDescent="0.35">
      <c r="A2" s="44" t="s">
        <v>31</v>
      </c>
      <c r="B2" s="44">
        <v>1</v>
      </c>
      <c r="C2" s="44" t="s">
        <v>107</v>
      </c>
      <c r="D2" s="45">
        <v>44160</v>
      </c>
      <c r="E2" s="45">
        <v>44160</v>
      </c>
      <c r="F2" s="45" t="s">
        <v>132</v>
      </c>
      <c r="G2" s="45" t="s">
        <v>136</v>
      </c>
      <c r="H2" s="44" t="s">
        <v>3</v>
      </c>
      <c r="I2" s="44"/>
      <c r="J2" s="46">
        <v>7.68</v>
      </c>
      <c r="K2" s="46">
        <v>19</v>
      </c>
      <c r="L2" s="46">
        <v>1239</v>
      </c>
      <c r="M2" s="59">
        <f t="shared" ref="M2:M21" si="0">L2*10^-3</f>
        <v>1.2390000000000001</v>
      </c>
      <c r="N2" s="46">
        <v>142</v>
      </c>
      <c r="O2" s="47">
        <v>134.78228995852226</v>
      </c>
      <c r="P2" s="48">
        <v>106.7</v>
      </c>
      <c r="Q2" s="47">
        <v>1.72</v>
      </c>
      <c r="R2" s="46">
        <v>50.12</v>
      </c>
      <c r="S2" s="46">
        <v>0.311</v>
      </c>
      <c r="T2" s="46">
        <v>69.099999999999994</v>
      </c>
      <c r="U2" s="46">
        <f>ROUND(T2,2-(1+INT(LOG10(ABS(T2)))))</f>
        <v>69</v>
      </c>
      <c r="V2" s="47">
        <v>4.4800000000000004</v>
      </c>
      <c r="W2" s="49" t="s">
        <v>33</v>
      </c>
      <c r="X2" s="49" t="s">
        <v>33</v>
      </c>
      <c r="Y2" s="49" t="s">
        <v>33</v>
      </c>
      <c r="Z2" s="49" t="s">
        <v>33</v>
      </c>
      <c r="AA2" s="49"/>
      <c r="AB2" s="49"/>
      <c r="AL2" s="50"/>
    </row>
    <row r="3" spans="1:46" s="46" customFormat="1" x14ac:dyDescent="0.35">
      <c r="A3" s="44" t="s">
        <v>31</v>
      </c>
      <c r="B3" s="44">
        <v>1</v>
      </c>
      <c r="C3" s="44" t="s">
        <v>108</v>
      </c>
      <c r="D3" s="45">
        <v>44167</v>
      </c>
      <c r="E3" s="45">
        <v>44167</v>
      </c>
      <c r="F3" s="45" t="s">
        <v>132</v>
      </c>
      <c r="G3" s="45" t="s">
        <v>136</v>
      </c>
      <c r="H3" s="44" t="s">
        <v>3</v>
      </c>
      <c r="I3" s="44"/>
      <c r="J3" s="46">
        <v>7.03</v>
      </c>
      <c r="K3" s="46">
        <v>19.8</v>
      </c>
      <c r="L3" s="46">
        <v>1798</v>
      </c>
      <c r="M3" s="59">
        <f t="shared" si="0"/>
        <v>1.798</v>
      </c>
      <c r="N3" s="46">
        <v>163</v>
      </c>
      <c r="O3" s="47">
        <v>155.03887334812387</v>
      </c>
      <c r="P3" s="48">
        <v>176.6</v>
      </c>
      <c r="Q3" s="47">
        <v>0.82499999999999996</v>
      </c>
      <c r="R3" s="46">
        <v>125.9</v>
      </c>
      <c r="S3" s="46">
        <v>0.80500000000000005</v>
      </c>
      <c r="T3" s="46">
        <v>67</v>
      </c>
      <c r="U3" s="46">
        <f t="shared" ref="U3:U67" si="1">ROUND(T3,2-(1+INT(LOG10(ABS(T3)))))</f>
        <v>67</v>
      </c>
      <c r="V3" s="47">
        <v>5.3</v>
      </c>
      <c r="W3" s="49">
        <v>1.14673</v>
      </c>
      <c r="X3" s="49">
        <v>114.673</v>
      </c>
      <c r="Y3" s="49">
        <v>1.00736</v>
      </c>
      <c r="Z3" s="49">
        <v>100.736</v>
      </c>
      <c r="AA3" s="49"/>
      <c r="AB3" s="49"/>
      <c r="AL3" s="50"/>
    </row>
    <row r="4" spans="1:46" s="46" customFormat="1" x14ac:dyDescent="0.35">
      <c r="A4" s="44" t="s">
        <v>31</v>
      </c>
      <c r="B4" s="44">
        <v>1</v>
      </c>
      <c r="C4" s="44" t="s">
        <v>109</v>
      </c>
      <c r="D4" s="45">
        <v>44202</v>
      </c>
      <c r="E4" s="45">
        <v>44202</v>
      </c>
      <c r="F4" s="45" t="s">
        <v>132</v>
      </c>
      <c r="G4" s="45" t="s">
        <v>136</v>
      </c>
      <c r="H4" s="44" t="s">
        <v>3</v>
      </c>
      <c r="I4" s="44"/>
      <c r="J4" s="51">
        <v>7.75</v>
      </c>
      <c r="K4" s="51">
        <v>18.8</v>
      </c>
      <c r="L4" s="51">
        <v>1529</v>
      </c>
      <c r="M4" s="47">
        <f t="shared" si="0"/>
        <v>1.5290000000000001</v>
      </c>
      <c r="N4" s="51">
        <v>132</v>
      </c>
      <c r="O4" s="47">
        <v>125.13629786823576</v>
      </c>
      <c r="P4" s="52">
        <v>106.1</v>
      </c>
      <c r="Q4" s="53">
        <v>1.44</v>
      </c>
      <c r="R4" s="51">
        <v>51.63</v>
      </c>
      <c r="S4" s="51">
        <v>0.36299999999999999</v>
      </c>
      <c r="T4" s="51">
        <v>67.2</v>
      </c>
      <c r="U4" s="51">
        <f t="shared" si="1"/>
        <v>67</v>
      </c>
      <c r="V4" s="51">
        <v>4.93</v>
      </c>
      <c r="W4" s="54">
        <v>1.1383099999999999</v>
      </c>
      <c r="X4" s="49">
        <v>113.83099999999999</v>
      </c>
      <c r="Y4" s="55">
        <v>1.0017199999999999</v>
      </c>
      <c r="Z4" s="49">
        <v>100.172</v>
      </c>
      <c r="AA4" s="49"/>
      <c r="AB4" s="49"/>
      <c r="AC4" s="51"/>
      <c r="AD4" s="51"/>
      <c r="AE4" s="51"/>
      <c r="AF4" s="51"/>
      <c r="AG4" s="51"/>
      <c r="AH4" s="51"/>
      <c r="AI4" s="51"/>
      <c r="AJ4" s="51"/>
      <c r="AL4" s="50"/>
      <c r="AM4" s="51"/>
      <c r="AN4" s="51"/>
      <c r="AO4" s="51"/>
      <c r="AP4" s="51"/>
      <c r="AQ4" s="51"/>
      <c r="AR4" s="51"/>
      <c r="AS4" s="51"/>
      <c r="AT4" s="51"/>
    </row>
    <row r="5" spans="1:46" s="46" customFormat="1" x14ac:dyDescent="0.35">
      <c r="A5" s="44" t="s">
        <v>31</v>
      </c>
      <c r="B5" s="44">
        <v>1</v>
      </c>
      <c r="C5" s="44" t="s">
        <v>110</v>
      </c>
      <c r="D5" s="45">
        <v>44208</v>
      </c>
      <c r="E5" s="45">
        <v>44208</v>
      </c>
      <c r="F5" s="45" t="s">
        <v>132</v>
      </c>
      <c r="G5" s="45" t="s">
        <v>136</v>
      </c>
      <c r="H5" s="44" t="s">
        <v>3</v>
      </c>
      <c r="I5" s="44"/>
      <c r="J5" s="51">
        <v>7.64</v>
      </c>
      <c r="K5" s="51">
        <v>16.100000000000001</v>
      </c>
      <c r="L5" s="51">
        <v>1299</v>
      </c>
      <c r="M5" s="47">
        <f t="shared" si="0"/>
        <v>1.2989999999999999</v>
      </c>
      <c r="N5" s="51">
        <v>138</v>
      </c>
      <c r="O5" s="47">
        <v>130.92389312240766</v>
      </c>
      <c r="P5" s="52">
        <v>117.7</v>
      </c>
      <c r="Q5" s="53">
        <v>0.71399999999999997</v>
      </c>
      <c r="R5" s="51">
        <v>50.11</v>
      </c>
      <c r="S5" s="51">
        <v>0.59699999999999998</v>
      </c>
      <c r="T5" s="51">
        <v>55</v>
      </c>
      <c r="U5" s="51">
        <f t="shared" si="1"/>
        <v>55</v>
      </c>
      <c r="V5" s="51">
        <v>4</v>
      </c>
      <c r="W5" s="54">
        <v>0.54500999999999999</v>
      </c>
      <c r="X5" s="49">
        <v>54.500999999999998</v>
      </c>
      <c r="Y5" s="55">
        <v>0.48698999999999998</v>
      </c>
      <c r="Z5" s="49">
        <v>48.698999999999998</v>
      </c>
      <c r="AA5" s="49"/>
      <c r="AB5" s="49"/>
      <c r="AC5" s="51"/>
      <c r="AD5" s="51"/>
      <c r="AE5" s="51"/>
      <c r="AF5" s="51"/>
      <c r="AG5" s="51"/>
      <c r="AH5" s="51"/>
      <c r="AI5" s="51"/>
      <c r="AJ5" s="51"/>
      <c r="AL5" s="50"/>
      <c r="AM5" s="51"/>
      <c r="AN5" s="51"/>
      <c r="AO5" s="51"/>
      <c r="AP5" s="51"/>
      <c r="AQ5" s="51"/>
      <c r="AR5" s="51"/>
      <c r="AS5" s="51"/>
      <c r="AT5" s="51"/>
    </row>
    <row r="6" spans="1:46" s="46" customFormat="1" x14ac:dyDescent="0.35">
      <c r="A6" s="44" t="s">
        <v>31</v>
      </c>
      <c r="B6" s="44">
        <v>1</v>
      </c>
      <c r="C6" s="44" t="s">
        <v>117</v>
      </c>
      <c r="D6" s="45">
        <v>44328</v>
      </c>
      <c r="E6" s="45"/>
      <c r="F6" s="45" t="s">
        <v>132</v>
      </c>
      <c r="G6" s="45" t="s">
        <v>136</v>
      </c>
      <c r="H6" s="44" t="s">
        <v>3</v>
      </c>
      <c r="I6" s="44"/>
      <c r="J6" s="51">
        <v>7.58</v>
      </c>
      <c r="K6" s="51">
        <v>20.6</v>
      </c>
      <c r="L6" s="51">
        <v>999</v>
      </c>
      <c r="M6" s="47">
        <f t="shared" si="0"/>
        <v>0.999</v>
      </c>
      <c r="N6" s="51">
        <v>98.7</v>
      </c>
      <c r="O6" s="47">
        <v>93.01514420758177</v>
      </c>
      <c r="P6" s="52">
        <v>128</v>
      </c>
      <c r="Q6" s="53">
        <v>1.62</v>
      </c>
      <c r="R6" s="51"/>
      <c r="S6" s="51"/>
      <c r="T6" s="51">
        <v>55.8</v>
      </c>
      <c r="U6" s="51">
        <f t="shared" si="1"/>
        <v>56</v>
      </c>
      <c r="V6" s="51">
        <v>3.08</v>
      </c>
      <c r="W6" s="54">
        <v>0.45400000000000001</v>
      </c>
      <c r="X6" s="49">
        <v>45.400000000000006</v>
      </c>
      <c r="Y6" s="55"/>
      <c r="Z6" s="49"/>
      <c r="AA6" s="49"/>
      <c r="AB6" s="49"/>
      <c r="AC6" s="51"/>
      <c r="AD6" s="51"/>
      <c r="AE6" s="51"/>
      <c r="AF6" s="51"/>
      <c r="AG6" s="51"/>
      <c r="AH6" s="51"/>
      <c r="AI6" s="51"/>
      <c r="AJ6" s="51"/>
      <c r="AL6" s="50"/>
      <c r="AM6" s="51"/>
      <c r="AN6" s="51"/>
      <c r="AO6" s="51"/>
      <c r="AP6" s="51"/>
      <c r="AQ6" s="51"/>
      <c r="AR6" s="51"/>
      <c r="AS6" s="51"/>
      <c r="AT6" s="51"/>
    </row>
    <row r="7" spans="1:46" s="46" customFormat="1" x14ac:dyDescent="0.35">
      <c r="A7" s="44" t="s">
        <v>31</v>
      </c>
      <c r="B7" s="44">
        <v>1</v>
      </c>
      <c r="C7" s="44" t="s">
        <v>118</v>
      </c>
      <c r="D7" s="45">
        <v>44342</v>
      </c>
      <c r="E7" s="45"/>
      <c r="F7" s="45" t="s">
        <v>132</v>
      </c>
      <c r="G7" s="45" t="s">
        <v>136</v>
      </c>
      <c r="H7" s="44" t="s">
        <v>3</v>
      </c>
      <c r="I7" s="44"/>
      <c r="J7" s="51">
        <v>7.8</v>
      </c>
      <c r="K7" s="51">
        <v>19.2</v>
      </c>
      <c r="L7" s="51">
        <v>1234</v>
      </c>
      <c r="M7" s="47">
        <f t="shared" si="0"/>
        <v>1.234</v>
      </c>
      <c r="N7" s="51">
        <v>142</v>
      </c>
      <c r="O7" s="47">
        <v>134.78228995852226</v>
      </c>
      <c r="P7" s="52">
        <v>114.1</v>
      </c>
      <c r="Q7" s="53">
        <v>0.23499999999999999</v>
      </c>
      <c r="R7" s="51"/>
      <c r="S7" s="51"/>
      <c r="T7" s="51">
        <v>61.1</v>
      </c>
      <c r="U7" s="51">
        <f t="shared" si="1"/>
        <v>61</v>
      </c>
      <c r="V7" s="51">
        <v>4.7</v>
      </c>
      <c r="W7" s="54">
        <v>1.7450000000000001</v>
      </c>
      <c r="X7" s="49">
        <v>174.50000000000003</v>
      </c>
      <c r="Y7" s="55"/>
      <c r="Z7" s="49"/>
      <c r="AA7" s="49"/>
      <c r="AB7" s="49"/>
      <c r="AC7" s="51"/>
      <c r="AD7" s="51"/>
      <c r="AE7" s="51"/>
      <c r="AF7" s="51"/>
      <c r="AG7" s="51"/>
      <c r="AH7" s="51"/>
      <c r="AI7" s="51"/>
      <c r="AJ7" s="51"/>
      <c r="AL7" s="50"/>
      <c r="AM7" s="51"/>
      <c r="AN7" s="51"/>
      <c r="AO7" s="51"/>
      <c r="AP7" s="51"/>
      <c r="AQ7" s="51"/>
      <c r="AR7" s="51"/>
      <c r="AS7" s="51"/>
      <c r="AT7" s="51"/>
    </row>
    <row r="8" spans="1:46" s="46" customFormat="1" x14ac:dyDescent="0.35">
      <c r="A8" s="44" t="s">
        <v>31</v>
      </c>
      <c r="B8" s="44">
        <v>1</v>
      </c>
      <c r="C8" s="44" t="s">
        <v>34</v>
      </c>
      <c r="D8" s="45">
        <v>44356</v>
      </c>
      <c r="E8" s="45"/>
      <c r="F8" s="45" t="s">
        <v>132</v>
      </c>
      <c r="G8" s="45" t="s">
        <v>136</v>
      </c>
      <c r="H8" s="44" t="s">
        <v>3</v>
      </c>
      <c r="I8" s="44"/>
      <c r="J8" s="51">
        <v>7.76</v>
      </c>
      <c r="K8" s="51">
        <v>23.1</v>
      </c>
      <c r="L8" s="51">
        <v>1262</v>
      </c>
      <c r="M8" s="47">
        <f t="shared" si="0"/>
        <v>1.262</v>
      </c>
      <c r="N8" s="51">
        <v>108</v>
      </c>
      <c r="O8" s="47">
        <v>101.9859168515482</v>
      </c>
      <c r="P8" s="52">
        <v>121.4</v>
      </c>
      <c r="Q8" s="53">
        <v>1.55</v>
      </c>
      <c r="R8" s="51"/>
      <c r="S8" s="51"/>
      <c r="T8" s="51">
        <v>60.1</v>
      </c>
      <c r="U8" s="51">
        <f t="shared" si="1"/>
        <v>60</v>
      </c>
      <c r="V8" s="51">
        <v>4.93</v>
      </c>
      <c r="W8" s="54">
        <v>1.7669999999999999</v>
      </c>
      <c r="X8" s="49">
        <v>176.7</v>
      </c>
      <c r="Y8" s="55"/>
      <c r="Z8" s="49"/>
      <c r="AA8" s="49"/>
      <c r="AB8" s="49"/>
      <c r="AC8" s="51"/>
      <c r="AD8" s="51"/>
      <c r="AE8" s="51"/>
      <c r="AF8" s="51"/>
      <c r="AG8" s="51"/>
      <c r="AH8" s="51"/>
      <c r="AI8" s="51"/>
      <c r="AJ8" s="51"/>
      <c r="AL8" s="50"/>
      <c r="AM8" s="51"/>
      <c r="AN8" s="51"/>
      <c r="AO8" s="51"/>
      <c r="AP8" s="51"/>
      <c r="AQ8" s="51"/>
      <c r="AR8" s="51"/>
      <c r="AS8" s="51"/>
      <c r="AT8" s="51"/>
    </row>
    <row r="9" spans="1:46" s="46" customFormat="1" x14ac:dyDescent="0.35">
      <c r="A9" s="44" t="s">
        <v>31</v>
      </c>
      <c r="B9" s="44">
        <v>1</v>
      </c>
      <c r="C9" s="44" t="s">
        <v>35</v>
      </c>
      <c r="D9" s="45">
        <v>44357</v>
      </c>
      <c r="E9" s="45"/>
      <c r="F9" s="45" t="s">
        <v>132</v>
      </c>
      <c r="G9" s="45" t="s">
        <v>136</v>
      </c>
      <c r="H9" s="44" t="s">
        <v>3</v>
      </c>
      <c r="I9" s="44"/>
      <c r="J9" s="51">
        <v>7.64</v>
      </c>
      <c r="K9" s="51">
        <v>22.5</v>
      </c>
      <c r="L9" s="51">
        <v>1267</v>
      </c>
      <c r="M9" s="47">
        <f t="shared" si="0"/>
        <v>1.2670000000000001</v>
      </c>
      <c r="N9" s="51">
        <v>91.9</v>
      </c>
      <c r="O9" s="47">
        <v>86.45586958618695</v>
      </c>
      <c r="P9" s="52">
        <v>123.9</v>
      </c>
      <c r="Q9" s="53">
        <v>0.42899999999999999</v>
      </c>
      <c r="R9" s="51"/>
      <c r="S9" s="51"/>
      <c r="T9" s="51">
        <v>59.8</v>
      </c>
      <c r="U9" s="51">
        <f t="shared" si="1"/>
        <v>60</v>
      </c>
      <c r="V9" s="51">
        <v>4.7</v>
      </c>
      <c r="W9" s="54">
        <v>1.7190000000000001</v>
      </c>
      <c r="X9" s="49">
        <v>171.9</v>
      </c>
      <c r="Y9" s="55"/>
      <c r="Z9" s="49"/>
      <c r="AA9" s="49"/>
      <c r="AB9" s="49"/>
      <c r="AC9" s="51"/>
      <c r="AD9" s="51"/>
      <c r="AE9" s="51"/>
      <c r="AF9" s="51"/>
      <c r="AG9" s="51"/>
      <c r="AH9" s="51"/>
      <c r="AI9" s="51"/>
      <c r="AJ9" s="51"/>
      <c r="AL9" s="50"/>
      <c r="AM9" s="51"/>
      <c r="AN9" s="51"/>
      <c r="AO9" s="51"/>
      <c r="AP9" s="51"/>
      <c r="AQ9" s="51"/>
      <c r="AR9" s="51"/>
      <c r="AS9" s="51"/>
      <c r="AT9" s="51"/>
    </row>
    <row r="10" spans="1:46" s="46" customFormat="1" x14ac:dyDescent="0.35">
      <c r="A10" s="44" t="s">
        <v>52</v>
      </c>
      <c r="B10" s="44">
        <v>10</v>
      </c>
      <c r="C10" s="44" t="s">
        <v>2</v>
      </c>
      <c r="D10" s="45">
        <v>44398</v>
      </c>
      <c r="E10" s="45">
        <v>44398</v>
      </c>
      <c r="F10" s="45" t="s">
        <v>132</v>
      </c>
      <c r="G10" s="45" t="s">
        <v>136</v>
      </c>
      <c r="H10" s="44" t="s">
        <v>3</v>
      </c>
      <c r="I10" s="44"/>
      <c r="J10" s="51">
        <v>7.33</v>
      </c>
      <c r="K10" s="51">
        <v>23.5</v>
      </c>
      <c r="L10" s="51">
        <v>1534</v>
      </c>
      <c r="M10" s="47">
        <f t="shared" si="0"/>
        <v>1.534</v>
      </c>
      <c r="N10" s="51">
        <v>131</v>
      </c>
      <c r="O10" s="47">
        <v>124.17169865920711</v>
      </c>
      <c r="P10" s="52">
        <v>132</v>
      </c>
      <c r="Q10" s="53">
        <v>0.83599999999999997</v>
      </c>
      <c r="R10" s="51"/>
      <c r="S10" s="51"/>
      <c r="T10" s="51">
        <v>55.9</v>
      </c>
      <c r="U10" s="51">
        <f t="shared" si="1"/>
        <v>56</v>
      </c>
      <c r="V10" s="51">
        <v>4.9800000000000004</v>
      </c>
      <c r="W10" s="54">
        <v>1.86999</v>
      </c>
      <c r="X10" s="49">
        <v>186.999</v>
      </c>
      <c r="Y10" s="55"/>
      <c r="Z10" s="49"/>
      <c r="AA10" s="49"/>
      <c r="AB10" s="49"/>
      <c r="AC10" s="51"/>
      <c r="AD10" s="51"/>
      <c r="AE10" s="51"/>
      <c r="AF10" s="51"/>
      <c r="AG10" s="51"/>
      <c r="AH10" s="51"/>
      <c r="AI10" s="51"/>
      <c r="AJ10" s="51"/>
      <c r="AL10" s="50"/>
      <c r="AM10" s="51"/>
      <c r="AN10" s="51"/>
      <c r="AO10" s="51"/>
      <c r="AP10" s="51"/>
      <c r="AQ10" s="51"/>
      <c r="AR10" s="51"/>
      <c r="AS10" s="51"/>
      <c r="AT10" s="51"/>
    </row>
    <row r="11" spans="1:46" s="46" customFormat="1" x14ac:dyDescent="0.35">
      <c r="A11" s="44" t="s">
        <v>52</v>
      </c>
      <c r="B11" s="44">
        <v>10</v>
      </c>
      <c r="C11" s="44" t="s">
        <v>4</v>
      </c>
      <c r="D11" s="45">
        <v>44399</v>
      </c>
      <c r="E11" s="45">
        <v>44398</v>
      </c>
      <c r="F11" s="45" t="s">
        <v>132</v>
      </c>
      <c r="G11" s="45" t="s">
        <v>136</v>
      </c>
      <c r="H11" s="44" t="s">
        <v>3</v>
      </c>
      <c r="I11" s="44"/>
      <c r="J11" s="51">
        <v>7.3339999999999996</v>
      </c>
      <c r="K11" s="51">
        <v>20.399999999999999</v>
      </c>
      <c r="L11" s="51">
        <v>1525</v>
      </c>
      <c r="M11" s="47">
        <f t="shared" si="0"/>
        <v>1.5250000000000001</v>
      </c>
      <c r="N11" s="51">
        <v>111</v>
      </c>
      <c r="O11" s="47">
        <v>104.87971447863414</v>
      </c>
      <c r="P11" s="52">
        <v>135.4</v>
      </c>
      <c r="Q11" s="53">
        <v>0.55400000000000005</v>
      </c>
      <c r="R11" s="51"/>
      <c r="S11" s="51"/>
      <c r="T11" s="51">
        <v>56.1</v>
      </c>
      <c r="U11" s="51">
        <f t="shared" si="1"/>
        <v>56</v>
      </c>
      <c r="V11" s="51">
        <v>4.9400000000000004</v>
      </c>
      <c r="W11" s="54">
        <v>1.9841299999999999</v>
      </c>
      <c r="X11" s="49">
        <v>198.41300000000001</v>
      </c>
      <c r="Y11" s="55"/>
      <c r="Z11" s="49"/>
      <c r="AA11" s="49"/>
      <c r="AB11" s="49"/>
      <c r="AC11" s="51"/>
      <c r="AD11" s="51"/>
      <c r="AE11" s="51"/>
      <c r="AF11" s="51"/>
      <c r="AG11" s="51"/>
      <c r="AH11" s="51"/>
      <c r="AI11" s="51"/>
      <c r="AJ11" s="51"/>
      <c r="AL11" s="50"/>
      <c r="AM11" s="51"/>
      <c r="AN11" s="51"/>
      <c r="AO11" s="51"/>
      <c r="AP11" s="51"/>
      <c r="AQ11" s="51"/>
      <c r="AR11" s="51"/>
      <c r="AS11" s="51"/>
      <c r="AT11" s="51"/>
    </row>
    <row r="12" spans="1:46" s="46" customFormat="1" x14ac:dyDescent="0.35">
      <c r="A12" s="44" t="s">
        <v>52</v>
      </c>
      <c r="B12" s="44">
        <v>10</v>
      </c>
      <c r="C12" s="44" t="s">
        <v>5</v>
      </c>
      <c r="D12" s="45">
        <v>44400</v>
      </c>
      <c r="E12" s="45">
        <v>44398</v>
      </c>
      <c r="F12" s="45" t="s">
        <v>132</v>
      </c>
      <c r="G12" s="45" t="s">
        <v>136</v>
      </c>
      <c r="H12" s="44" t="s">
        <v>3</v>
      </c>
      <c r="I12" s="44"/>
      <c r="J12" s="51">
        <v>7.4859999999999998</v>
      </c>
      <c r="K12" s="51">
        <v>21.7</v>
      </c>
      <c r="L12" s="51">
        <v>1536</v>
      </c>
      <c r="M12" s="47">
        <f t="shared" si="0"/>
        <v>1.536</v>
      </c>
      <c r="N12" s="51">
        <v>110</v>
      </c>
      <c r="O12" s="47">
        <v>103.91511526960549</v>
      </c>
      <c r="P12" s="52">
        <v>137.6</v>
      </c>
      <c r="Q12" s="53">
        <v>0.746</v>
      </c>
      <c r="R12" s="51"/>
      <c r="S12" s="51"/>
      <c r="T12" s="51">
        <v>72.5</v>
      </c>
      <c r="U12" s="51">
        <f t="shared" si="1"/>
        <v>73</v>
      </c>
      <c r="V12" s="51">
        <v>5.24</v>
      </c>
      <c r="W12" s="54">
        <v>1.9375500000000001</v>
      </c>
      <c r="X12" s="49">
        <v>193.75500000000002</v>
      </c>
      <c r="Y12" s="55"/>
      <c r="Z12" s="49"/>
      <c r="AA12" s="49"/>
      <c r="AB12" s="49"/>
      <c r="AC12" s="51"/>
      <c r="AD12" s="51"/>
      <c r="AE12" s="51"/>
      <c r="AF12" s="51"/>
      <c r="AG12" s="51"/>
      <c r="AH12" s="51"/>
      <c r="AI12" s="51"/>
      <c r="AJ12" s="51"/>
      <c r="AL12" s="50"/>
      <c r="AM12" s="51"/>
      <c r="AN12" s="51"/>
      <c r="AO12" s="51"/>
      <c r="AP12" s="51"/>
      <c r="AQ12" s="51"/>
      <c r="AR12" s="51"/>
      <c r="AS12" s="51"/>
      <c r="AT12" s="51"/>
    </row>
    <row r="13" spans="1:46" s="46" customFormat="1" x14ac:dyDescent="0.35">
      <c r="A13" s="44" t="s">
        <v>52</v>
      </c>
      <c r="B13" s="44">
        <v>10</v>
      </c>
      <c r="C13" s="44" t="s">
        <v>6</v>
      </c>
      <c r="D13" s="45">
        <v>44407</v>
      </c>
      <c r="E13" s="45">
        <v>44404</v>
      </c>
      <c r="F13" s="45" t="s">
        <v>132</v>
      </c>
      <c r="G13" s="45" t="s">
        <v>136</v>
      </c>
      <c r="H13" s="44" t="s">
        <v>3</v>
      </c>
      <c r="I13" s="44"/>
      <c r="J13" s="51">
        <v>7.2149999999999999</v>
      </c>
      <c r="K13" s="51">
        <v>21.9</v>
      </c>
      <c r="L13" s="51">
        <v>1296</v>
      </c>
      <c r="M13" s="47">
        <f t="shared" si="0"/>
        <v>1.296</v>
      </c>
      <c r="N13" s="51">
        <v>168</v>
      </c>
      <c r="O13" s="47">
        <v>159.86186939326711</v>
      </c>
      <c r="P13" s="52">
        <v>167.9</v>
      </c>
      <c r="Q13" s="53">
        <v>0.59799999999999998</v>
      </c>
      <c r="R13" s="51"/>
      <c r="S13" s="51"/>
      <c r="T13" s="51">
        <v>62.1</v>
      </c>
      <c r="U13" s="51">
        <f t="shared" si="1"/>
        <v>62</v>
      </c>
      <c r="V13" s="51">
        <v>4.67</v>
      </c>
      <c r="W13" s="54">
        <v>2.5132500000000002</v>
      </c>
      <c r="X13" s="49">
        <v>251.32500000000002</v>
      </c>
      <c r="Y13" s="55"/>
      <c r="Z13" s="49"/>
      <c r="AA13" s="49"/>
      <c r="AB13" s="49"/>
      <c r="AC13" s="51"/>
      <c r="AD13" s="51"/>
      <c r="AE13" s="51"/>
      <c r="AF13" s="51"/>
      <c r="AG13" s="51"/>
      <c r="AH13" s="51"/>
      <c r="AI13" s="51"/>
      <c r="AJ13" s="51"/>
      <c r="AL13" s="50"/>
      <c r="AM13" s="51"/>
      <c r="AN13" s="51"/>
      <c r="AO13" s="51"/>
      <c r="AP13" s="51"/>
      <c r="AQ13" s="51"/>
      <c r="AR13" s="51"/>
      <c r="AS13" s="51"/>
      <c r="AT13" s="51"/>
    </row>
    <row r="14" spans="1:46" s="46" customFormat="1" x14ac:dyDescent="0.35">
      <c r="A14" s="44" t="s">
        <v>52</v>
      </c>
      <c r="B14" s="44">
        <v>10</v>
      </c>
      <c r="C14" s="44" t="s">
        <v>119</v>
      </c>
      <c r="D14" s="45">
        <v>44406</v>
      </c>
      <c r="E14" s="45">
        <v>44404</v>
      </c>
      <c r="F14" s="45" t="s">
        <v>132</v>
      </c>
      <c r="G14" s="45" t="s">
        <v>136</v>
      </c>
      <c r="H14" s="44" t="s">
        <v>3</v>
      </c>
      <c r="I14" s="44"/>
      <c r="J14" s="51">
        <v>7.1470000000000002</v>
      </c>
      <c r="K14" s="51">
        <v>22.4</v>
      </c>
      <c r="L14" s="51">
        <v>1303</v>
      </c>
      <c r="M14" s="47">
        <f t="shared" si="0"/>
        <v>1.3029999999999999</v>
      </c>
      <c r="N14" s="51">
        <v>130</v>
      </c>
      <c r="O14" s="47">
        <v>123.20709945017846</v>
      </c>
      <c r="P14" s="52">
        <v>172</v>
      </c>
      <c r="Q14" s="53">
        <v>8.5000000000000006E-2</v>
      </c>
      <c r="R14" s="51"/>
      <c r="S14" s="51"/>
      <c r="T14" s="51">
        <v>58.8</v>
      </c>
      <c r="U14" s="51">
        <f t="shared" si="1"/>
        <v>59</v>
      </c>
      <c r="V14" s="51">
        <v>4.63</v>
      </c>
      <c r="W14" s="54">
        <v>2.0806100000000001</v>
      </c>
      <c r="X14" s="49">
        <v>208.06100000000001</v>
      </c>
      <c r="Y14" s="55"/>
      <c r="Z14" s="49"/>
      <c r="AA14" s="49"/>
      <c r="AB14" s="49"/>
      <c r="AC14" s="51"/>
      <c r="AD14" s="51"/>
      <c r="AE14" s="51"/>
      <c r="AF14" s="51"/>
      <c r="AG14" s="51"/>
      <c r="AH14" s="51"/>
      <c r="AI14" s="51"/>
      <c r="AJ14" s="51"/>
      <c r="AL14" s="50"/>
      <c r="AM14" s="51"/>
      <c r="AN14" s="51"/>
      <c r="AO14" s="51"/>
      <c r="AP14" s="51"/>
      <c r="AQ14" s="51"/>
      <c r="AR14" s="51"/>
      <c r="AS14" s="51"/>
      <c r="AT14" s="51"/>
    </row>
    <row r="15" spans="1:46" s="46" customFormat="1" x14ac:dyDescent="0.35">
      <c r="A15" s="44" t="s">
        <v>52</v>
      </c>
      <c r="B15" s="44">
        <v>10</v>
      </c>
      <c r="C15" s="44" t="s">
        <v>7</v>
      </c>
      <c r="D15" s="45">
        <v>44417</v>
      </c>
      <c r="E15" s="45">
        <v>44417</v>
      </c>
      <c r="F15" s="45" t="s">
        <v>132</v>
      </c>
      <c r="G15" s="45" t="s">
        <v>136</v>
      </c>
      <c r="H15" s="44" t="s">
        <v>3</v>
      </c>
      <c r="I15" s="44"/>
      <c r="J15" s="51">
        <v>7.56</v>
      </c>
      <c r="K15" s="51">
        <v>23.1</v>
      </c>
      <c r="L15" s="51">
        <v>1422</v>
      </c>
      <c r="M15" s="47">
        <f t="shared" si="0"/>
        <v>1.4219999999999999</v>
      </c>
      <c r="N15" s="51">
        <v>229</v>
      </c>
      <c r="O15" s="47">
        <v>218.70242114401466</v>
      </c>
      <c r="P15" s="52">
        <v>99.03</v>
      </c>
      <c r="Q15" s="53">
        <v>0.54900000000000004</v>
      </c>
      <c r="R15" s="51"/>
      <c r="S15" s="51"/>
      <c r="T15" s="51">
        <v>69.8</v>
      </c>
      <c r="U15" s="51">
        <f t="shared" si="1"/>
        <v>70</v>
      </c>
      <c r="V15" s="51">
        <v>5.59</v>
      </c>
      <c r="W15" s="56">
        <v>2.20445</v>
      </c>
      <c r="X15" s="49">
        <v>220.44499999999999</v>
      </c>
      <c r="AB15" s="49"/>
      <c r="AC15" s="51"/>
      <c r="AD15" s="51"/>
      <c r="AE15" s="51"/>
      <c r="AF15" s="51"/>
      <c r="AG15" s="51"/>
      <c r="AH15" s="51"/>
      <c r="AI15" s="51"/>
      <c r="AJ15" s="51"/>
      <c r="AL15" s="50"/>
      <c r="AM15" s="51"/>
      <c r="AN15" s="51"/>
      <c r="AO15" s="51"/>
      <c r="AP15" s="51"/>
      <c r="AQ15" s="51"/>
      <c r="AR15" s="51"/>
      <c r="AS15" s="51"/>
      <c r="AT15" s="51"/>
    </row>
    <row r="16" spans="1:46" s="46" customFormat="1" x14ac:dyDescent="0.35">
      <c r="A16" s="44" t="s">
        <v>52</v>
      </c>
      <c r="B16" s="44">
        <v>10</v>
      </c>
      <c r="C16" s="44" t="s">
        <v>8</v>
      </c>
      <c r="D16" s="45">
        <v>44418</v>
      </c>
      <c r="E16" s="45">
        <v>44417</v>
      </c>
      <c r="F16" s="45" t="s">
        <v>132</v>
      </c>
      <c r="G16" s="45" t="s">
        <v>136</v>
      </c>
      <c r="H16" s="44" t="s">
        <v>3</v>
      </c>
      <c r="I16" s="44"/>
      <c r="J16" s="51">
        <v>7.556</v>
      </c>
      <c r="K16" s="51">
        <v>22.8</v>
      </c>
      <c r="L16" s="51">
        <v>1423</v>
      </c>
      <c r="M16" s="47">
        <f t="shared" si="0"/>
        <v>1.423</v>
      </c>
      <c r="N16" s="51">
        <v>206</v>
      </c>
      <c r="O16" s="47">
        <v>196.51663933635575</v>
      </c>
      <c r="P16" s="52">
        <v>108.3</v>
      </c>
      <c r="Q16" s="53">
        <v>6.9000000000000006E-2</v>
      </c>
      <c r="R16" s="51"/>
      <c r="S16" s="51"/>
      <c r="T16" s="51">
        <v>65.400000000000006</v>
      </c>
      <c r="U16" s="51">
        <f t="shared" si="1"/>
        <v>65</v>
      </c>
      <c r="V16" s="51">
        <v>4.97</v>
      </c>
      <c r="W16" s="56">
        <v>2.3178899999999998</v>
      </c>
      <c r="X16" s="49">
        <v>231.78899999999996</v>
      </c>
      <c r="Y16" s="49"/>
      <c r="Z16" s="49"/>
      <c r="AA16" s="49"/>
      <c r="AB16" s="49"/>
      <c r="AC16" s="51"/>
      <c r="AD16" s="51"/>
      <c r="AE16" s="51"/>
      <c r="AF16" s="51"/>
      <c r="AG16" s="51"/>
      <c r="AH16" s="51"/>
      <c r="AI16" s="51"/>
      <c r="AJ16" s="51"/>
      <c r="AL16" s="50"/>
      <c r="AM16" s="51"/>
      <c r="AN16" s="51"/>
      <c r="AO16" s="51"/>
      <c r="AP16" s="51"/>
      <c r="AQ16" s="51"/>
      <c r="AR16" s="51"/>
      <c r="AS16" s="51"/>
      <c r="AT16" s="51"/>
    </row>
    <row r="17" spans="1:46" s="46" customFormat="1" x14ac:dyDescent="0.35">
      <c r="A17" s="44" t="s">
        <v>52</v>
      </c>
      <c r="B17" s="44">
        <v>10</v>
      </c>
      <c r="C17" s="44" t="s">
        <v>59</v>
      </c>
      <c r="D17" s="45">
        <v>44420</v>
      </c>
      <c r="E17" s="45">
        <v>44417</v>
      </c>
      <c r="F17" s="45" t="s">
        <v>132</v>
      </c>
      <c r="G17" s="45" t="s">
        <v>136</v>
      </c>
      <c r="H17" s="44" t="s">
        <v>3</v>
      </c>
      <c r="I17" s="44"/>
      <c r="J17" s="51">
        <v>7.6680000000000001</v>
      </c>
      <c r="K17" s="51">
        <v>24</v>
      </c>
      <c r="L17" s="51">
        <v>1399</v>
      </c>
      <c r="M17" s="47">
        <f t="shared" si="0"/>
        <v>1.399</v>
      </c>
      <c r="N17" s="51">
        <v>152</v>
      </c>
      <c r="O17" s="47">
        <v>144.42828204880874</v>
      </c>
      <c r="P17" s="52">
        <v>137.9</v>
      </c>
      <c r="Q17" s="53">
        <v>1.06</v>
      </c>
      <c r="R17" s="51"/>
      <c r="S17" s="51"/>
      <c r="T17" s="51">
        <v>72.7</v>
      </c>
      <c r="U17" s="51">
        <f t="shared" si="1"/>
        <v>73</v>
      </c>
      <c r="V17" s="51">
        <v>4.87</v>
      </c>
      <c r="W17" s="56">
        <v>2.0649000000000002</v>
      </c>
      <c r="X17" s="49">
        <v>206.49</v>
      </c>
      <c r="Y17" s="49"/>
      <c r="Z17" s="49"/>
      <c r="AA17" s="49"/>
      <c r="AB17" s="49"/>
      <c r="AC17" s="51"/>
      <c r="AD17" s="51"/>
      <c r="AE17" s="51"/>
      <c r="AF17" s="51"/>
      <c r="AG17" s="51"/>
      <c r="AH17" s="51"/>
      <c r="AI17" s="51"/>
      <c r="AJ17" s="51"/>
      <c r="AL17" s="50"/>
      <c r="AM17" s="51"/>
      <c r="AN17" s="51"/>
      <c r="AO17" s="51"/>
      <c r="AP17" s="51"/>
      <c r="AQ17" s="51"/>
      <c r="AR17" s="51"/>
      <c r="AS17" s="51"/>
      <c r="AT17" s="51"/>
    </row>
    <row r="18" spans="1:46" s="46" customFormat="1" x14ac:dyDescent="0.35">
      <c r="A18" s="44" t="s">
        <v>52</v>
      </c>
      <c r="B18" s="44">
        <v>10</v>
      </c>
      <c r="C18" s="44" t="s">
        <v>60</v>
      </c>
      <c r="D18" s="45">
        <v>44421</v>
      </c>
      <c r="E18" s="45">
        <v>44417</v>
      </c>
      <c r="F18" s="45" t="s">
        <v>132</v>
      </c>
      <c r="G18" s="45" t="s">
        <v>136</v>
      </c>
      <c r="H18" s="44" t="s">
        <v>3</v>
      </c>
      <c r="I18" s="44"/>
      <c r="J18" s="51">
        <v>7.734</v>
      </c>
      <c r="K18" s="51">
        <v>21</v>
      </c>
      <c r="L18" s="51">
        <v>1412</v>
      </c>
      <c r="M18" s="47">
        <f t="shared" si="0"/>
        <v>1.4119999999999999</v>
      </c>
      <c r="N18" s="51">
        <v>137</v>
      </c>
      <c r="O18" s="47">
        <v>129.95929391337901</v>
      </c>
      <c r="P18" s="52">
        <v>130</v>
      </c>
      <c r="Q18" s="53">
        <v>1.75</v>
      </c>
      <c r="R18" s="51"/>
      <c r="S18" s="51"/>
      <c r="T18" s="51">
        <v>69.3</v>
      </c>
      <c r="U18" s="51">
        <f t="shared" si="1"/>
        <v>69</v>
      </c>
      <c r="V18" s="51">
        <v>5.17</v>
      </c>
      <c r="W18" s="56">
        <v>2.04406</v>
      </c>
      <c r="X18" s="49">
        <v>204.40600000000001</v>
      </c>
      <c r="Y18" s="49"/>
      <c r="Z18" s="49"/>
      <c r="AA18" s="49"/>
      <c r="AB18" s="49"/>
      <c r="AC18" s="51"/>
      <c r="AD18" s="51"/>
      <c r="AE18" s="51"/>
      <c r="AF18" s="51"/>
      <c r="AG18" s="51"/>
      <c r="AH18" s="51"/>
      <c r="AI18" s="51"/>
      <c r="AJ18" s="51"/>
      <c r="AL18" s="50"/>
      <c r="AM18" s="51"/>
      <c r="AN18" s="51"/>
      <c r="AO18" s="51"/>
      <c r="AP18" s="51"/>
      <c r="AQ18" s="51"/>
      <c r="AR18" s="51"/>
      <c r="AS18" s="51"/>
      <c r="AT18" s="51"/>
    </row>
    <row r="19" spans="1:46" s="46" customFormat="1" x14ac:dyDescent="0.35">
      <c r="A19" s="44" t="s">
        <v>52</v>
      </c>
      <c r="B19" s="44">
        <v>10</v>
      </c>
      <c r="C19" s="44" t="s">
        <v>61</v>
      </c>
      <c r="D19" s="45">
        <v>44446</v>
      </c>
      <c r="E19" s="45">
        <v>44446</v>
      </c>
      <c r="F19" s="45" t="s">
        <v>132</v>
      </c>
      <c r="G19" s="45" t="s">
        <v>136</v>
      </c>
      <c r="H19" s="44" t="s">
        <v>3</v>
      </c>
      <c r="I19" s="44"/>
      <c r="J19" s="51">
        <v>7.61</v>
      </c>
      <c r="K19" s="51">
        <v>22.6</v>
      </c>
      <c r="L19" s="51">
        <v>1409</v>
      </c>
      <c r="M19" s="47">
        <f t="shared" si="0"/>
        <v>1.409</v>
      </c>
      <c r="N19" s="51">
        <v>185</v>
      </c>
      <c r="O19" s="47">
        <v>176.26005594675414</v>
      </c>
      <c r="P19" s="52">
        <v>135.5</v>
      </c>
      <c r="Q19" s="53">
        <v>0.36699999999999999</v>
      </c>
      <c r="R19" s="51"/>
      <c r="S19" s="51"/>
      <c r="T19" s="51">
        <v>66.2</v>
      </c>
      <c r="U19" s="51">
        <f t="shared" si="1"/>
        <v>66</v>
      </c>
      <c r="V19" s="51">
        <v>5</v>
      </c>
      <c r="W19" s="56">
        <v>2.3177400000000001</v>
      </c>
      <c r="X19" s="49">
        <v>231.774</v>
      </c>
      <c r="Y19" s="49"/>
      <c r="Z19" s="49"/>
      <c r="AA19" s="49"/>
      <c r="AB19" s="49"/>
      <c r="AC19" s="51"/>
      <c r="AD19" s="51"/>
      <c r="AE19" s="51"/>
      <c r="AF19" s="51"/>
      <c r="AG19" s="51"/>
      <c r="AH19" s="51"/>
      <c r="AI19" s="51"/>
      <c r="AJ19" s="51"/>
      <c r="AL19" s="50"/>
      <c r="AM19" s="51"/>
      <c r="AN19" s="51"/>
      <c r="AO19" s="51"/>
      <c r="AP19" s="51"/>
      <c r="AQ19" s="51"/>
      <c r="AR19" s="51"/>
      <c r="AS19" s="51"/>
      <c r="AT19" s="51"/>
    </row>
    <row r="20" spans="1:46" s="46" customFormat="1" x14ac:dyDescent="0.35">
      <c r="A20" s="44" t="s">
        <v>52</v>
      </c>
      <c r="B20" s="44">
        <v>10</v>
      </c>
      <c r="C20" s="44" t="s">
        <v>62</v>
      </c>
      <c r="D20" s="45">
        <v>44447</v>
      </c>
      <c r="E20" s="45">
        <v>44446</v>
      </c>
      <c r="F20" s="45" t="s">
        <v>132</v>
      </c>
      <c r="G20" s="45" t="s">
        <v>136</v>
      </c>
      <c r="H20" s="44" t="s">
        <v>3</v>
      </c>
      <c r="I20" s="44"/>
      <c r="J20" s="51">
        <v>7.58</v>
      </c>
      <c r="K20" s="51">
        <v>21.9</v>
      </c>
      <c r="L20" s="51">
        <v>1402</v>
      </c>
      <c r="M20" s="47">
        <f t="shared" si="0"/>
        <v>1.4020000000000001</v>
      </c>
      <c r="N20" s="51">
        <v>179</v>
      </c>
      <c r="O20" s="47">
        <v>170.47246069258225</v>
      </c>
      <c r="P20" s="52">
        <v>145.1</v>
      </c>
      <c r="Q20" s="53">
        <v>0.378</v>
      </c>
      <c r="R20" s="51"/>
      <c r="S20" s="51"/>
      <c r="T20" s="51">
        <v>67.099999999999994</v>
      </c>
      <c r="U20" s="51">
        <f t="shared" si="1"/>
        <v>67</v>
      </c>
      <c r="V20" s="51">
        <v>5.04</v>
      </c>
      <c r="W20" s="56">
        <v>2.1872099999999999</v>
      </c>
      <c r="X20" s="49">
        <v>218.721</v>
      </c>
      <c r="Y20" s="49"/>
      <c r="Z20" s="49"/>
      <c r="AA20" s="49"/>
      <c r="AB20" s="49"/>
      <c r="AC20" s="51"/>
      <c r="AD20" s="51"/>
      <c r="AE20" s="51"/>
      <c r="AF20" s="51"/>
      <c r="AG20" s="51"/>
      <c r="AH20" s="51"/>
      <c r="AI20" s="51"/>
      <c r="AJ20" s="51"/>
      <c r="AL20" s="50"/>
      <c r="AM20" s="51"/>
      <c r="AN20" s="51"/>
      <c r="AO20" s="51"/>
      <c r="AP20" s="51"/>
      <c r="AQ20" s="51"/>
      <c r="AR20" s="51"/>
      <c r="AS20" s="51"/>
      <c r="AT20" s="51"/>
    </row>
    <row r="21" spans="1:46" s="46" customFormat="1" x14ac:dyDescent="0.35">
      <c r="A21" s="44" t="s">
        <v>52</v>
      </c>
      <c r="B21" s="44">
        <v>10</v>
      </c>
      <c r="C21" s="44" t="s">
        <v>63</v>
      </c>
      <c r="D21" s="45">
        <v>44454</v>
      </c>
      <c r="E21" s="45">
        <v>44454</v>
      </c>
      <c r="F21" s="45" t="s">
        <v>132</v>
      </c>
      <c r="G21" s="45" t="s">
        <v>136</v>
      </c>
      <c r="H21" s="44" t="s">
        <v>3</v>
      </c>
      <c r="I21" s="44" t="s">
        <v>120</v>
      </c>
      <c r="J21" s="51">
        <v>7.58</v>
      </c>
      <c r="K21" s="51">
        <v>21.9</v>
      </c>
      <c r="L21" s="51">
        <v>1402</v>
      </c>
      <c r="M21" s="47">
        <f t="shared" si="0"/>
        <v>1.4020000000000001</v>
      </c>
      <c r="N21" s="51">
        <v>141</v>
      </c>
      <c r="O21" s="47">
        <v>133.81769074949361</v>
      </c>
      <c r="P21" s="52">
        <v>167.1</v>
      </c>
      <c r="Q21" s="53">
        <v>5.87</v>
      </c>
      <c r="R21" s="51"/>
      <c r="S21" s="51"/>
      <c r="T21" s="51">
        <v>58.9</v>
      </c>
      <c r="U21" s="51">
        <f t="shared" si="1"/>
        <v>59</v>
      </c>
      <c r="V21" s="51">
        <v>4.28</v>
      </c>
      <c r="W21" s="57">
        <v>2.11232</v>
      </c>
      <c r="X21" s="49">
        <v>211.232</v>
      </c>
      <c r="Y21" s="49"/>
      <c r="Z21" s="49"/>
      <c r="AA21" s="49"/>
      <c r="AB21" s="49"/>
      <c r="AC21" s="51"/>
      <c r="AD21" s="51"/>
      <c r="AE21" s="51"/>
      <c r="AF21" s="51"/>
      <c r="AG21" s="51"/>
      <c r="AH21" s="51"/>
      <c r="AI21" s="51"/>
      <c r="AJ21" s="51"/>
      <c r="AL21" s="50"/>
      <c r="AM21" s="51"/>
      <c r="AN21" s="51"/>
      <c r="AO21" s="51"/>
      <c r="AP21" s="51"/>
      <c r="AQ21" s="51"/>
      <c r="AR21" s="51"/>
      <c r="AS21" s="51"/>
      <c r="AT21" s="51"/>
    </row>
    <row r="22" spans="1:46" s="46" customFormat="1" x14ac:dyDescent="0.35">
      <c r="A22" s="44" t="s">
        <v>52</v>
      </c>
      <c r="B22" s="44">
        <v>10</v>
      </c>
      <c r="C22" s="44" t="s">
        <v>63</v>
      </c>
      <c r="D22" s="45">
        <v>44454</v>
      </c>
      <c r="E22" s="45">
        <v>44454</v>
      </c>
      <c r="F22" s="45" t="s">
        <v>132</v>
      </c>
      <c r="G22" s="45" t="s">
        <v>136</v>
      </c>
      <c r="H22" s="44" t="s">
        <v>3</v>
      </c>
      <c r="I22" s="44" t="s">
        <v>121</v>
      </c>
      <c r="J22" s="51"/>
      <c r="K22" s="51"/>
      <c r="L22" s="51"/>
      <c r="M22" s="47"/>
      <c r="N22" s="51">
        <v>156</v>
      </c>
      <c r="O22" s="47">
        <v>148.28667888492333</v>
      </c>
      <c r="P22" s="52">
        <v>167.1</v>
      </c>
      <c r="Q22" s="53">
        <v>1.79</v>
      </c>
      <c r="R22" s="51"/>
      <c r="S22" s="51"/>
      <c r="T22" s="51">
        <v>58.7</v>
      </c>
      <c r="U22" s="51">
        <f t="shared" si="1"/>
        <v>59</v>
      </c>
      <c r="V22" s="51">
        <v>4.04</v>
      </c>
      <c r="W22" s="54"/>
      <c r="X22" s="49"/>
      <c r="Y22" s="49"/>
      <c r="Z22" s="49"/>
      <c r="AA22" s="49"/>
      <c r="AB22" s="49"/>
      <c r="AC22" s="51"/>
      <c r="AD22" s="51"/>
      <c r="AE22" s="51"/>
      <c r="AF22" s="51"/>
      <c r="AG22" s="51"/>
      <c r="AH22" s="51"/>
      <c r="AI22" s="51"/>
      <c r="AJ22" s="51"/>
      <c r="AL22" s="50"/>
      <c r="AM22" s="51"/>
      <c r="AN22" s="51"/>
      <c r="AO22" s="51"/>
      <c r="AP22" s="51"/>
      <c r="AQ22" s="51"/>
      <c r="AR22" s="51"/>
      <c r="AS22" s="51"/>
      <c r="AT22" s="51"/>
    </row>
    <row r="23" spans="1:46" s="46" customFormat="1" x14ac:dyDescent="0.35">
      <c r="A23" s="44" t="s">
        <v>52</v>
      </c>
      <c r="B23" s="44">
        <v>10</v>
      </c>
      <c r="C23" s="44" t="s">
        <v>63</v>
      </c>
      <c r="D23" s="45">
        <v>44454</v>
      </c>
      <c r="E23" s="45">
        <v>44454</v>
      </c>
      <c r="F23" s="45" t="s">
        <v>132</v>
      </c>
      <c r="G23" s="45" t="s">
        <v>136</v>
      </c>
      <c r="H23" s="44" t="s">
        <v>3</v>
      </c>
      <c r="I23" s="44" t="s">
        <v>122</v>
      </c>
      <c r="J23" s="51"/>
      <c r="K23" s="51"/>
      <c r="L23" s="51"/>
      <c r="M23" s="47"/>
      <c r="N23" s="51">
        <v>148</v>
      </c>
      <c r="O23" s="47">
        <v>140.56988521269415</v>
      </c>
      <c r="P23" s="52">
        <v>150.30000000000001</v>
      </c>
      <c r="Q23" s="53">
        <v>0.20599999999999999</v>
      </c>
      <c r="R23" s="51"/>
      <c r="S23" s="51"/>
      <c r="T23" s="51">
        <v>60.6</v>
      </c>
      <c r="U23" s="51">
        <f t="shared" si="1"/>
        <v>61</v>
      </c>
      <c r="V23" s="51">
        <v>4.63</v>
      </c>
      <c r="W23" s="54"/>
      <c r="X23" s="49"/>
      <c r="Y23" s="49"/>
      <c r="Z23" s="49"/>
      <c r="AA23" s="49"/>
      <c r="AB23" s="49"/>
      <c r="AC23" s="51"/>
      <c r="AD23" s="51"/>
      <c r="AE23" s="51"/>
      <c r="AF23" s="51"/>
      <c r="AG23" s="51"/>
      <c r="AH23" s="51"/>
      <c r="AI23" s="51"/>
      <c r="AJ23" s="51"/>
      <c r="AL23" s="50"/>
      <c r="AM23" s="51"/>
      <c r="AN23" s="51"/>
      <c r="AO23" s="51"/>
      <c r="AP23" s="51"/>
      <c r="AQ23" s="51"/>
      <c r="AR23" s="51"/>
      <c r="AS23" s="51"/>
      <c r="AT23" s="51"/>
    </row>
    <row r="24" spans="1:46" s="4" customFormat="1" x14ac:dyDescent="0.35">
      <c r="A24" s="1"/>
      <c r="B24" s="1"/>
      <c r="C24" s="1"/>
      <c r="D24" s="3"/>
      <c r="E24" s="3"/>
      <c r="F24" s="3"/>
      <c r="G24" s="3"/>
      <c r="H24" s="1"/>
      <c r="I24" s="1"/>
      <c r="J24" s="5"/>
      <c r="K24" s="5"/>
      <c r="L24" s="1"/>
      <c r="M24" s="58"/>
      <c r="N24" s="1"/>
      <c r="O24" s="1"/>
      <c r="P24" s="1"/>
      <c r="Q24" s="1"/>
      <c r="R24" s="1"/>
      <c r="S24" s="1"/>
      <c r="T24" s="1"/>
      <c r="U24" s="1"/>
      <c r="V24" s="2"/>
      <c r="W24" s="1"/>
      <c r="X24" s="6"/>
      <c r="Y24" s="1"/>
      <c r="Z24" s="1"/>
      <c r="AE24" s="2"/>
    </row>
    <row r="25" spans="1:46" s="4" customFormat="1" x14ac:dyDescent="0.35">
      <c r="A25" s="1"/>
      <c r="B25" s="1"/>
      <c r="C25" s="1"/>
      <c r="D25" s="3"/>
      <c r="E25" s="3"/>
      <c r="F25" s="3"/>
      <c r="G25" s="3"/>
      <c r="H25" s="1"/>
      <c r="I25" s="1"/>
      <c r="J25" s="5"/>
      <c r="K25" s="5"/>
      <c r="L25" s="1"/>
      <c r="M25" s="58"/>
      <c r="N25" s="1"/>
      <c r="O25" s="1"/>
      <c r="P25" s="1"/>
      <c r="Q25" s="1"/>
      <c r="R25" s="1"/>
      <c r="S25" s="1"/>
      <c r="T25" s="1"/>
      <c r="U25" s="1"/>
      <c r="V25" s="2"/>
      <c r="W25" s="1"/>
      <c r="X25" s="6"/>
      <c r="Y25" s="1"/>
      <c r="Z25" s="1"/>
      <c r="AE25" s="2"/>
    </row>
    <row r="26" spans="1:46" s="10" customFormat="1" x14ac:dyDescent="0.35">
      <c r="A26" s="7" t="s">
        <v>31</v>
      </c>
      <c r="B26" s="7">
        <v>1</v>
      </c>
      <c r="C26" s="7" t="s">
        <v>32</v>
      </c>
      <c r="D26" s="8">
        <v>44524</v>
      </c>
      <c r="E26" s="8">
        <v>44523</v>
      </c>
      <c r="F26" s="8" t="s">
        <v>133</v>
      </c>
      <c r="G26" s="8" t="s">
        <v>136</v>
      </c>
      <c r="H26" s="7" t="s">
        <v>3</v>
      </c>
      <c r="I26" s="7"/>
      <c r="J26" s="10">
        <v>7.67</v>
      </c>
      <c r="K26" s="10">
        <v>19.5</v>
      </c>
      <c r="L26" s="10">
        <v>1307</v>
      </c>
      <c r="M26" s="60">
        <f t="shared" ref="M26:M57" si="2">L26*10^-3</f>
        <v>1.3069999999999999</v>
      </c>
      <c r="O26" s="12">
        <v>210.69624770907689</v>
      </c>
      <c r="P26" s="10">
        <v>149.6</v>
      </c>
      <c r="Q26" s="10">
        <v>0.82299999999999995</v>
      </c>
      <c r="T26" s="10">
        <v>69.2</v>
      </c>
      <c r="U26" s="10">
        <f t="shared" si="1"/>
        <v>69</v>
      </c>
      <c r="V26" s="13">
        <v>4.7</v>
      </c>
      <c r="W26" s="43">
        <v>1.9143300000000001</v>
      </c>
      <c r="X26" s="20">
        <v>191.43300000000002</v>
      </c>
      <c r="Y26" s="7"/>
      <c r="Z26" s="7"/>
      <c r="AE26" s="14"/>
    </row>
    <row r="27" spans="1:46" s="10" customFormat="1" x14ac:dyDescent="0.35">
      <c r="A27" s="7" t="s">
        <v>31</v>
      </c>
      <c r="B27" s="7">
        <v>1</v>
      </c>
      <c r="C27" s="7" t="s">
        <v>34</v>
      </c>
      <c r="D27" s="8">
        <v>44526</v>
      </c>
      <c r="E27" s="8">
        <v>44523</v>
      </c>
      <c r="F27" s="8" t="s">
        <v>133</v>
      </c>
      <c r="G27" s="8" t="s">
        <v>136</v>
      </c>
      <c r="H27" s="7" t="s">
        <v>3</v>
      </c>
      <c r="I27" s="7"/>
      <c r="J27" s="10">
        <v>7.64</v>
      </c>
      <c r="K27" s="11" t="s">
        <v>33</v>
      </c>
      <c r="L27" s="70">
        <v>1309</v>
      </c>
      <c r="M27" s="60">
        <f t="shared" si="2"/>
        <v>1.3089999999999999</v>
      </c>
      <c r="N27" s="12">
        <v>220.7</v>
      </c>
      <c r="O27" s="12">
        <v>210.69624770907689</v>
      </c>
      <c r="P27" s="13">
        <v>178.5</v>
      </c>
      <c r="Q27" s="12">
        <v>10.76</v>
      </c>
      <c r="R27" s="12"/>
      <c r="S27" s="12"/>
      <c r="T27" s="10">
        <v>72.900000000000006</v>
      </c>
      <c r="U27" s="10">
        <f t="shared" si="1"/>
        <v>73</v>
      </c>
      <c r="V27" s="13">
        <v>5.01</v>
      </c>
      <c r="W27" s="43">
        <v>2.1348199999999999</v>
      </c>
      <c r="X27" s="20">
        <v>213.482</v>
      </c>
      <c r="Y27" s="7"/>
      <c r="Z27" s="7"/>
      <c r="AE27" s="14"/>
    </row>
    <row r="28" spans="1:46" s="10" customFormat="1" x14ac:dyDescent="0.35">
      <c r="A28" s="7" t="s">
        <v>31</v>
      </c>
      <c r="B28" s="7">
        <v>1</v>
      </c>
      <c r="C28" s="7" t="s">
        <v>35</v>
      </c>
      <c r="D28" s="8">
        <v>44566</v>
      </c>
      <c r="E28" s="8">
        <v>44566</v>
      </c>
      <c r="F28" s="8" t="s">
        <v>133</v>
      </c>
      <c r="G28" s="8" t="s">
        <v>136</v>
      </c>
      <c r="H28" s="7" t="s">
        <v>3</v>
      </c>
      <c r="I28" s="7"/>
      <c r="J28" s="10">
        <v>7.65</v>
      </c>
      <c r="K28" s="10">
        <v>20.6</v>
      </c>
      <c r="L28" s="10">
        <v>1339</v>
      </c>
      <c r="M28" s="13">
        <f t="shared" si="2"/>
        <v>1.339</v>
      </c>
      <c r="N28" s="10">
        <v>230</v>
      </c>
      <c r="O28" s="12">
        <v>219.66702035304331</v>
      </c>
      <c r="P28" s="7">
        <v>134.69999999999999</v>
      </c>
      <c r="Q28" s="7">
        <v>1.35</v>
      </c>
      <c r="R28" s="7"/>
      <c r="S28" s="7"/>
      <c r="T28" s="10">
        <v>57.7</v>
      </c>
      <c r="U28" s="10">
        <f t="shared" si="1"/>
        <v>58</v>
      </c>
      <c r="V28" s="13">
        <v>3.77</v>
      </c>
      <c r="W28" s="43">
        <v>1.9554</v>
      </c>
      <c r="X28" s="20">
        <v>195.54</v>
      </c>
      <c r="Y28" s="7"/>
      <c r="Z28" s="7"/>
      <c r="AE28" s="14"/>
    </row>
    <row r="29" spans="1:46" s="10" customFormat="1" x14ac:dyDescent="0.35">
      <c r="A29" s="7" t="s">
        <v>31</v>
      </c>
      <c r="B29" s="7">
        <v>1</v>
      </c>
      <c r="C29" s="7" t="s">
        <v>36</v>
      </c>
      <c r="D29" s="8">
        <v>44568</v>
      </c>
      <c r="E29" s="8">
        <v>44566</v>
      </c>
      <c r="F29" s="8" t="s">
        <v>133</v>
      </c>
      <c r="G29" s="8" t="s">
        <v>136</v>
      </c>
      <c r="H29" s="7" t="s">
        <v>3</v>
      </c>
      <c r="I29" s="7"/>
      <c r="J29" s="10">
        <v>7.62</v>
      </c>
      <c r="K29" s="10">
        <v>12.6</v>
      </c>
      <c r="L29" s="10">
        <v>1300</v>
      </c>
      <c r="M29" s="13">
        <f t="shared" si="2"/>
        <v>1.3</v>
      </c>
      <c r="N29" s="10">
        <v>158</v>
      </c>
      <c r="O29" s="12">
        <v>150.21587730298063</v>
      </c>
      <c r="P29" s="7">
        <v>129.4</v>
      </c>
      <c r="Q29" s="7">
        <v>1.83</v>
      </c>
      <c r="R29" s="7"/>
      <c r="S29" s="7"/>
      <c r="T29" s="10">
        <v>57.7</v>
      </c>
      <c r="U29" s="10">
        <f t="shared" si="1"/>
        <v>58</v>
      </c>
      <c r="V29" s="13">
        <v>4.24</v>
      </c>
      <c r="W29" s="43">
        <v>1.96011</v>
      </c>
      <c r="X29" s="20">
        <v>196.011</v>
      </c>
      <c r="Y29" s="7"/>
      <c r="Z29" s="7"/>
      <c r="AE29" s="14"/>
    </row>
    <row r="30" spans="1:46" s="10" customFormat="1" x14ac:dyDescent="0.35">
      <c r="A30" s="7" t="s">
        <v>31</v>
      </c>
      <c r="B30" s="7">
        <v>1</v>
      </c>
      <c r="C30" s="7" t="s">
        <v>37</v>
      </c>
      <c r="D30" s="8">
        <v>44573</v>
      </c>
      <c r="E30" s="8">
        <v>44572</v>
      </c>
      <c r="F30" s="8" t="s">
        <v>133</v>
      </c>
      <c r="G30" s="8" t="s">
        <v>136</v>
      </c>
      <c r="H30" s="7" t="s">
        <v>3</v>
      </c>
      <c r="I30" s="7"/>
      <c r="J30" s="10">
        <v>7.58</v>
      </c>
      <c r="K30" s="10">
        <v>14.5</v>
      </c>
      <c r="L30" s="10">
        <v>1520</v>
      </c>
      <c r="M30" s="13">
        <f t="shared" si="2"/>
        <v>1.52</v>
      </c>
      <c r="N30" s="10">
        <v>194</v>
      </c>
      <c r="O30" s="12">
        <v>184.94144882801197</v>
      </c>
      <c r="P30" s="7">
        <v>148.4</v>
      </c>
      <c r="Q30" s="7">
        <v>0.45600000000000002</v>
      </c>
      <c r="R30" s="7"/>
      <c r="S30" s="7"/>
      <c r="T30" s="10">
        <v>68</v>
      </c>
      <c r="U30" s="10">
        <f t="shared" si="1"/>
        <v>68</v>
      </c>
      <c r="V30" s="13">
        <v>5.44</v>
      </c>
      <c r="W30" s="43">
        <v>2.19739</v>
      </c>
      <c r="X30" s="20">
        <v>219.73899999999998</v>
      </c>
      <c r="Y30" s="7"/>
      <c r="Z30" s="7"/>
      <c r="AE30" s="14"/>
    </row>
    <row r="31" spans="1:46" s="10" customFormat="1" x14ac:dyDescent="0.35">
      <c r="A31" s="7" t="s">
        <v>31</v>
      </c>
      <c r="B31" s="7">
        <v>1</v>
      </c>
      <c r="C31" s="7" t="s">
        <v>38</v>
      </c>
      <c r="D31" s="8">
        <v>44575</v>
      </c>
      <c r="E31" s="8">
        <v>44572</v>
      </c>
      <c r="F31" s="8" t="s">
        <v>133</v>
      </c>
      <c r="G31" s="8" t="s">
        <v>136</v>
      </c>
      <c r="H31" s="7" t="s">
        <v>3</v>
      </c>
      <c r="I31" s="7"/>
      <c r="J31" s="10">
        <v>7.54</v>
      </c>
      <c r="K31" s="10">
        <v>13.7</v>
      </c>
      <c r="L31" s="10">
        <v>1532</v>
      </c>
      <c r="M31" s="13">
        <f t="shared" si="2"/>
        <v>1.532</v>
      </c>
      <c r="N31" s="10">
        <v>187</v>
      </c>
      <c r="O31" s="12">
        <v>178.18925436481143</v>
      </c>
      <c r="P31" s="7">
        <v>137.30000000000001</v>
      </c>
      <c r="Q31" s="7">
        <v>0.98099999999999998</v>
      </c>
      <c r="R31" s="7"/>
      <c r="S31" s="7"/>
      <c r="T31" s="10">
        <v>70.400000000000006</v>
      </c>
      <c r="U31" s="10">
        <f t="shared" si="1"/>
        <v>70</v>
      </c>
      <c r="V31" s="13">
        <v>5.42</v>
      </c>
      <c r="W31" s="43">
        <v>2.3607499999999999</v>
      </c>
      <c r="X31" s="20">
        <v>236.07499999999999</v>
      </c>
      <c r="Y31" s="7"/>
      <c r="Z31" s="7"/>
      <c r="AE31" s="14"/>
    </row>
    <row r="32" spans="1:46" s="10" customFormat="1" x14ac:dyDescent="0.35">
      <c r="A32" s="7" t="s">
        <v>31</v>
      </c>
      <c r="B32" s="7">
        <v>1</v>
      </c>
      <c r="C32" s="7" t="s">
        <v>39</v>
      </c>
      <c r="D32" s="8">
        <v>44582</v>
      </c>
      <c r="E32" s="8">
        <v>44579</v>
      </c>
      <c r="F32" s="8" t="s">
        <v>133</v>
      </c>
      <c r="G32" s="8" t="s">
        <v>136</v>
      </c>
      <c r="H32" s="7" t="s">
        <v>3</v>
      </c>
      <c r="I32" s="7"/>
      <c r="J32" s="10">
        <v>7.06</v>
      </c>
      <c r="K32" s="10">
        <v>18.3</v>
      </c>
      <c r="L32" s="10">
        <v>1478</v>
      </c>
      <c r="M32" s="13">
        <f t="shared" si="2"/>
        <v>1.478</v>
      </c>
      <c r="N32" s="10">
        <v>178</v>
      </c>
      <c r="O32" s="12">
        <v>169.5078614835536</v>
      </c>
      <c r="P32" s="7">
        <v>175.9</v>
      </c>
      <c r="Q32" s="7">
        <v>0.89</v>
      </c>
      <c r="R32" s="7"/>
      <c r="S32" s="7"/>
      <c r="T32" s="10">
        <v>65.099999999999994</v>
      </c>
      <c r="U32" s="10">
        <f t="shared" si="1"/>
        <v>65</v>
      </c>
      <c r="V32" s="13">
        <v>5.7</v>
      </c>
      <c r="W32" s="43">
        <v>2.1741799999999998</v>
      </c>
      <c r="X32" s="20">
        <v>217.41799999999998</v>
      </c>
      <c r="Y32" s="7"/>
      <c r="Z32" s="7"/>
      <c r="AE32" s="14"/>
    </row>
    <row r="33" spans="1:31" s="10" customFormat="1" x14ac:dyDescent="0.35">
      <c r="A33" s="7" t="s">
        <v>31</v>
      </c>
      <c r="B33" s="7">
        <v>1</v>
      </c>
      <c r="C33" s="7" t="s">
        <v>40</v>
      </c>
      <c r="D33" s="8">
        <v>44585</v>
      </c>
      <c r="E33" s="8">
        <v>44585</v>
      </c>
      <c r="F33" s="8" t="s">
        <v>133</v>
      </c>
      <c r="G33" s="8" t="s">
        <v>136</v>
      </c>
      <c r="H33" s="7" t="s">
        <v>3</v>
      </c>
      <c r="I33" s="7"/>
      <c r="J33" s="10">
        <v>7.57</v>
      </c>
      <c r="K33" s="10">
        <v>15.2</v>
      </c>
      <c r="L33" s="10">
        <v>1240</v>
      </c>
      <c r="M33" s="13">
        <f t="shared" si="2"/>
        <v>1.24</v>
      </c>
      <c r="N33" s="10">
        <v>196</v>
      </c>
      <c r="O33" s="12">
        <v>186.87064724606927</v>
      </c>
      <c r="P33" s="7">
        <v>152.9</v>
      </c>
      <c r="Q33" s="7">
        <v>1.7</v>
      </c>
      <c r="R33" s="7"/>
      <c r="S33" s="7"/>
      <c r="T33" s="10">
        <v>59.9</v>
      </c>
      <c r="U33" s="10">
        <f t="shared" si="1"/>
        <v>60</v>
      </c>
      <c r="V33" s="13">
        <v>4.37</v>
      </c>
      <c r="W33" s="43">
        <v>2.3045800000000001</v>
      </c>
      <c r="X33" s="20">
        <v>230.458</v>
      </c>
      <c r="Y33" s="7"/>
      <c r="Z33" s="7"/>
      <c r="AE33" s="14"/>
    </row>
    <row r="34" spans="1:31" s="10" customFormat="1" x14ac:dyDescent="0.35">
      <c r="A34" s="7" t="s">
        <v>31</v>
      </c>
      <c r="B34" s="7">
        <v>1</v>
      </c>
      <c r="C34" s="7" t="s">
        <v>41</v>
      </c>
      <c r="D34" s="8">
        <v>44587</v>
      </c>
      <c r="E34" s="8">
        <v>44585</v>
      </c>
      <c r="F34" s="8" t="s">
        <v>133</v>
      </c>
      <c r="G34" s="8" t="s">
        <v>136</v>
      </c>
      <c r="H34" s="7" t="s">
        <v>3</v>
      </c>
      <c r="I34" s="7"/>
      <c r="J34" s="10">
        <v>7.53</v>
      </c>
      <c r="K34" s="10">
        <v>13.8</v>
      </c>
      <c r="L34" s="10">
        <v>1251</v>
      </c>
      <c r="M34" s="13">
        <f t="shared" si="2"/>
        <v>1.2510000000000001</v>
      </c>
      <c r="N34" s="10">
        <v>201</v>
      </c>
      <c r="O34" s="12">
        <v>191.69364329121251</v>
      </c>
      <c r="P34" s="7">
        <v>144</v>
      </c>
      <c r="Q34" s="7">
        <v>1.51</v>
      </c>
      <c r="R34" s="7"/>
      <c r="S34" s="7"/>
      <c r="T34" s="10">
        <v>60.7</v>
      </c>
      <c r="U34" s="10">
        <f t="shared" si="1"/>
        <v>61</v>
      </c>
      <c r="V34" s="13">
        <v>3.95</v>
      </c>
      <c r="W34" s="43">
        <v>2.1219199999999998</v>
      </c>
      <c r="X34" s="20">
        <v>212.19199999999998</v>
      </c>
      <c r="Y34" s="7"/>
      <c r="Z34" s="7"/>
      <c r="AE34" s="14"/>
    </row>
    <row r="35" spans="1:31" s="10" customFormat="1" ht="15.75" customHeight="1" x14ac:dyDescent="0.35">
      <c r="A35" s="7" t="s">
        <v>31</v>
      </c>
      <c r="B35" s="7">
        <v>1</v>
      </c>
      <c r="C35" s="7" t="s">
        <v>42</v>
      </c>
      <c r="D35" s="8">
        <v>44589</v>
      </c>
      <c r="E35" s="8">
        <v>44585</v>
      </c>
      <c r="F35" s="8" t="s">
        <v>133</v>
      </c>
      <c r="G35" s="8" t="s">
        <v>136</v>
      </c>
      <c r="H35" s="7" t="s">
        <v>3</v>
      </c>
      <c r="I35" s="7"/>
      <c r="J35" s="10">
        <v>7.52</v>
      </c>
      <c r="K35" s="10">
        <v>14.1</v>
      </c>
      <c r="L35" s="10">
        <v>1253</v>
      </c>
      <c r="M35" s="13">
        <f t="shared" si="2"/>
        <v>1.2530000000000001</v>
      </c>
      <c r="N35" s="10">
        <v>201</v>
      </c>
      <c r="O35" s="12">
        <v>191.69364329121251</v>
      </c>
      <c r="P35" s="10">
        <v>143.69999999999999</v>
      </c>
      <c r="Q35" s="7">
        <v>0.188</v>
      </c>
      <c r="R35" s="7"/>
      <c r="S35" s="7"/>
      <c r="T35" s="10">
        <v>62.4</v>
      </c>
      <c r="U35" s="10">
        <f t="shared" si="1"/>
        <v>62</v>
      </c>
      <c r="V35" s="13">
        <v>4.59</v>
      </c>
      <c r="W35" s="43">
        <v>2.1097100000000002</v>
      </c>
      <c r="X35" s="20">
        <v>210.97100000000003</v>
      </c>
      <c r="Y35" s="7"/>
      <c r="Z35" s="7"/>
      <c r="AE35" s="14"/>
    </row>
    <row r="36" spans="1:31" s="10" customFormat="1" x14ac:dyDescent="0.35">
      <c r="A36" s="7" t="s">
        <v>31</v>
      </c>
      <c r="B36" s="7">
        <v>1</v>
      </c>
      <c r="C36" s="7" t="s">
        <v>43</v>
      </c>
      <c r="D36" s="8">
        <v>44594</v>
      </c>
      <c r="E36" s="8">
        <v>44594</v>
      </c>
      <c r="F36" s="8" t="s">
        <v>133</v>
      </c>
      <c r="G36" s="8" t="s">
        <v>136</v>
      </c>
      <c r="H36" s="7" t="s">
        <v>3</v>
      </c>
      <c r="I36" s="7"/>
      <c r="J36" s="10">
        <v>7.74</v>
      </c>
      <c r="K36" s="10">
        <v>13.5</v>
      </c>
      <c r="L36" s="10">
        <v>1617</v>
      </c>
      <c r="M36" s="13">
        <f t="shared" si="2"/>
        <v>1.617</v>
      </c>
      <c r="N36" s="10">
        <v>228</v>
      </c>
      <c r="O36" s="12">
        <v>217.73782193498602</v>
      </c>
      <c r="P36" s="7">
        <v>181.3</v>
      </c>
      <c r="Q36" s="7">
        <v>2.78</v>
      </c>
      <c r="R36" s="7"/>
      <c r="S36" s="7"/>
      <c r="T36" s="10">
        <v>62.5</v>
      </c>
      <c r="U36" s="10">
        <f t="shared" si="1"/>
        <v>63</v>
      </c>
      <c r="V36" s="13">
        <v>5.7</v>
      </c>
      <c r="W36" s="43">
        <v>2.2363200000000001</v>
      </c>
      <c r="X36" s="20">
        <v>223.63200000000001</v>
      </c>
      <c r="Y36" s="7"/>
      <c r="Z36" s="7"/>
      <c r="AE36" s="14"/>
    </row>
    <row r="37" spans="1:31" s="10" customFormat="1" x14ac:dyDescent="0.35">
      <c r="A37" s="7" t="s">
        <v>31</v>
      </c>
      <c r="B37" s="7">
        <v>1</v>
      </c>
      <c r="C37" s="7" t="s">
        <v>44</v>
      </c>
      <c r="D37" s="8">
        <v>44596</v>
      </c>
      <c r="E37" s="8">
        <v>44594</v>
      </c>
      <c r="F37" s="8" t="s">
        <v>133</v>
      </c>
      <c r="G37" s="8" t="s">
        <v>136</v>
      </c>
      <c r="H37" s="7" t="s">
        <v>3</v>
      </c>
      <c r="I37" s="7"/>
      <c r="J37" s="10">
        <v>7.71</v>
      </c>
      <c r="K37" s="10">
        <v>11.1</v>
      </c>
      <c r="L37" s="10">
        <v>1621</v>
      </c>
      <c r="M37" s="13">
        <f t="shared" si="2"/>
        <v>1.621</v>
      </c>
      <c r="N37" s="10">
        <v>234</v>
      </c>
      <c r="O37" s="12">
        <v>223.52541718915793</v>
      </c>
      <c r="P37" s="7">
        <v>164.2</v>
      </c>
      <c r="Q37" s="7">
        <v>1.06</v>
      </c>
      <c r="R37" s="7"/>
      <c r="S37" s="7"/>
      <c r="T37" s="10">
        <v>69.400000000000006</v>
      </c>
      <c r="U37" s="10">
        <f t="shared" si="1"/>
        <v>69</v>
      </c>
      <c r="V37" s="13">
        <v>5.27</v>
      </c>
      <c r="W37" s="43">
        <v>2.1845500000000002</v>
      </c>
      <c r="X37" s="20">
        <v>218.45500000000001</v>
      </c>
      <c r="Y37" s="7"/>
      <c r="Z37" s="7"/>
      <c r="AE37" s="14"/>
    </row>
    <row r="38" spans="1:31" s="10" customFormat="1" x14ac:dyDescent="0.35">
      <c r="A38" s="7" t="s">
        <v>31</v>
      </c>
      <c r="B38" s="7">
        <v>1</v>
      </c>
      <c r="C38" s="7" t="s">
        <v>45</v>
      </c>
      <c r="D38" s="8">
        <v>44601</v>
      </c>
      <c r="E38" s="8">
        <v>44600</v>
      </c>
      <c r="F38" s="8" t="s">
        <v>133</v>
      </c>
      <c r="G38" s="8" t="s">
        <v>136</v>
      </c>
      <c r="H38" s="7" t="s">
        <v>3</v>
      </c>
      <c r="I38" s="7"/>
      <c r="J38" s="10">
        <v>7.24</v>
      </c>
      <c r="K38" s="10">
        <v>15.7</v>
      </c>
      <c r="L38" s="10">
        <v>1235</v>
      </c>
      <c r="M38" s="13">
        <f t="shared" si="2"/>
        <v>1.2350000000000001</v>
      </c>
      <c r="N38" s="10">
        <v>160</v>
      </c>
      <c r="O38" s="12">
        <v>152.14507572103793</v>
      </c>
      <c r="P38" s="10">
        <v>162</v>
      </c>
      <c r="Q38" s="7">
        <v>1.28</v>
      </c>
      <c r="R38" s="7"/>
      <c r="S38" s="7"/>
      <c r="T38" s="10">
        <v>52.2</v>
      </c>
      <c r="U38" s="10">
        <f t="shared" si="1"/>
        <v>52</v>
      </c>
      <c r="V38" s="13">
        <v>3.52</v>
      </c>
      <c r="W38" s="43">
        <v>1.83653</v>
      </c>
      <c r="X38" s="20">
        <v>183.65300000000002</v>
      </c>
      <c r="Y38" s="7"/>
      <c r="Z38" s="7"/>
      <c r="AE38" s="14"/>
    </row>
    <row r="39" spans="1:31" s="10" customFormat="1" x14ac:dyDescent="0.35">
      <c r="A39" s="7" t="s">
        <v>31</v>
      </c>
      <c r="B39" s="7">
        <v>1</v>
      </c>
      <c r="C39" s="7" t="s">
        <v>46</v>
      </c>
      <c r="D39" s="8">
        <v>44603</v>
      </c>
      <c r="E39" s="8">
        <v>44600</v>
      </c>
      <c r="F39" s="8" t="s">
        <v>133</v>
      </c>
      <c r="G39" s="8" t="s">
        <v>136</v>
      </c>
      <c r="H39" s="7" t="s">
        <v>3</v>
      </c>
      <c r="I39" s="7"/>
      <c r="J39" s="10">
        <v>7.09</v>
      </c>
      <c r="K39" s="10">
        <v>13.3</v>
      </c>
      <c r="L39" s="10">
        <v>1236</v>
      </c>
      <c r="M39" s="13">
        <f t="shared" si="2"/>
        <v>1.236</v>
      </c>
      <c r="N39" s="10">
        <v>165</v>
      </c>
      <c r="O39" s="12">
        <v>156.96807176618117</v>
      </c>
      <c r="P39" s="10">
        <v>163</v>
      </c>
      <c r="Q39" s="7">
        <v>2.81</v>
      </c>
      <c r="R39" s="7"/>
      <c r="S39" s="7"/>
      <c r="T39" s="10">
        <v>46.3</v>
      </c>
      <c r="U39" s="10">
        <f t="shared" si="1"/>
        <v>46</v>
      </c>
      <c r="V39" s="13">
        <v>3.36</v>
      </c>
      <c r="W39" s="43">
        <v>1.93923</v>
      </c>
      <c r="X39" s="20">
        <v>193.923</v>
      </c>
      <c r="Y39" s="7"/>
      <c r="Z39" s="7"/>
      <c r="AE39" s="14"/>
    </row>
    <row r="40" spans="1:31" s="10" customFormat="1" x14ac:dyDescent="0.35">
      <c r="A40" s="7" t="s">
        <v>31</v>
      </c>
      <c r="B40" s="7">
        <v>1</v>
      </c>
      <c r="C40" s="7" t="s">
        <v>47</v>
      </c>
      <c r="D40" s="8">
        <v>44615</v>
      </c>
      <c r="E40" s="8">
        <v>44614</v>
      </c>
      <c r="F40" s="8" t="s">
        <v>133</v>
      </c>
      <c r="G40" s="8" t="s">
        <v>136</v>
      </c>
      <c r="H40" s="7" t="s">
        <v>3</v>
      </c>
      <c r="I40" s="7"/>
      <c r="J40" s="10">
        <v>7.53</v>
      </c>
      <c r="K40" s="10">
        <v>13.4</v>
      </c>
      <c r="L40" s="10">
        <v>1442</v>
      </c>
      <c r="M40" s="13">
        <f t="shared" si="2"/>
        <v>1.4419999999999999</v>
      </c>
      <c r="N40" s="10">
        <v>149</v>
      </c>
      <c r="O40" s="12">
        <v>141.53448442172279</v>
      </c>
      <c r="P40" s="7">
        <v>139.30000000000001</v>
      </c>
      <c r="Q40" s="7">
        <v>0.496</v>
      </c>
      <c r="R40" s="7"/>
      <c r="S40" s="7"/>
      <c r="T40" s="10">
        <v>44.5</v>
      </c>
      <c r="U40" s="10">
        <f t="shared" si="1"/>
        <v>45</v>
      </c>
      <c r="V40" s="13">
        <v>4.2300000000000004</v>
      </c>
      <c r="W40" s="43">
        <v>1.6604099999999999</v>
      </c>
      <c r="X40" s="20">
        <v>166.041</v>
      </c>
      <c r="Y40" s="7"/>
      <c r="Z40" s="7"/>
      <c r="AE40" s="14"/>
    </row>
    <row r="41" spans="1:31" s="10" customFormat="1" x14ac:dyDescent="0.35">
      <c r="A41" s="7" t="s">
        <v>31</v>
      </c>
      <c r="B41" s="7">
        <v>1</v>
      </c>
      <c r="C41" s="7" t="s">
        <v>48</v>
      </c>
      <c r="D41" s="8">
        <v>44617</v>
      </c>
      <c r="E41" s="8">
        <v>44614</v>
      </c>
      <c r="F41" s="8" t="s">
        <v>133</v>
      </c>
      <c r="G41" s="8" t="s">
        <v>136</v>
      </c>
      <c r="H41" s="7" t="s">
        <v>3</v>
      </c>
      <c r="I41" s="7"/>
      <c r="J41" s="10">
        <v>7.31</v>
      </c>
      <c r="K41" s="10">
        <v>10.9</v>
      </c>
      <c r="L41" s="10">
        <v>1437</v>
      </c>
      <c r="M41" s="13">
        <f t="shared" si="2"/>
        <v>1.4370000000000001</v>
      </c>
      <c r="N41" s="10">
        <v>153</v>
      </c>
      <c r="O41" s="12">
        <v>145.39288125783739</v>
      </c>
      <c r="P41" s="7">
        <v>143.80000000000001</v>
      </c>
      <c r="Q41" s="7">
        <v>0.95499999999999996</v>
      </c>
      <c r="R41" s="7"/>
      <c r="S41" s="7"/>
      <c r="T41" s="10">
        <v>44.9</v>
      </c>
      <c r="U41" s="10">
        <f t="shared" si="1"/>
        <v>45</v>
      </c>
      <c r="V41" s="13">
        <v>4.2</v>
      </c>
      <c r="W41" s="43">
        <v>1.6116299999999999</v>
      </c>
      <c r="X41" s="20">
        <v>161.16300000000001</v>
      </c>
      <c r="Y41" s="7"/>
      <c r="Z41" s="7"/>
      <c r="AE41" s="14"/>
    </row>
    <row r="42" spans="1:31" s="10" customFormat="1" x14ac:dyDescent="0.35">
      <c r="A42" s="7" t="s">
        <v>31</v>
      </c>
      <c r="B42" s="7">
        <v>1</v>
      </c>
      <c r="C42" s="7" t="s">
        <v>49</v>
      </c>
      <c r="D42" s="8">
        <v>44623</v>
      </c>
      <c r="E42" s="8">
        <v>44620</v>
      </c>
      <c r="F42" s="8" t="s">
        <v>133</v>
      </c>
      <c r="G42" s="8" t="s">
        <v>136</v>
      </c>
      <c r="H42" s="7" t="s">
        <v>3</v>
      </c>
      <c r="I42" s="7"/>
      <c r="J42" s="10">
        <v>7.63</v>
      </c>
      <c r="K42" s="10">
        <v>13</v>
      </c>
      <c r="L42" s="10">
        <v>1267</v>
      </c>
      <c r="M42" s="13">
        <f t="shared" si="2"/>
        <v>1.2670000000000001</v>
      </c>
      <c r="N42" s="10">
        <v>151</v>
      </c>
      <c r="O42" s="12">
        <v>143.46368283978009</v>
      </c>
      <c r="P42" s="7">
        <v>137.30000000000001</v>
      </c>
      <c r="Q42" s="7">
        <v>0.438</v>
      </c>
      <c r="R42" s="7"/>
      <c r="S42" s="7"/>
      <c r="T42" s="10">
        <v>57.5</v>
      </c>
      <c r="U42" s="10">
        <f t="shared" si="1"/>
        <v>58</v>
      </c>
      <c r="V42" s="10">
        <v>4.37</v>
      </c>
      <c r="W42" s="43">
        <v>1.7215499999999999</v>
      </c>
      <c r="X42" s="20">
        <v>172.155</v>
      </c>
      <c r="Y42" s="7">
        <v>0.38230999999999998</v>
      </c>
      <c r="Z42" s="20">
        <v>133.92399999999998</v>
      </c>
      <c r="AE42" s="14"/>
    </row>
    <row r="43" spans="1:31" s="10" customFormat="1" x14ac:dyDescent="0.35">
      <c r="A43" s="7" t="s">
        <v>31</v>
      </c>
      <c r="B43" s="7">
        <v>1</v>
      </c>
      <c r="C43" s="7" t="s">
        <v>50</v>
      </c>
      <c r="D43" s="8">
        <v>44650</v>
      </c>
      <c r="E43" s="8">
        <v>44648</v>
      </c>
      <c r="F43" s="8" t="s">
        <v>133</v>
      </c>
      <c r="G43" s="8" t="s">
        <v>136</v>
      </c>
      <c r="H43" s="7" t="s">
        <v>3</v>
      </c>
      <c r="I43" s="7"/>
      <c r="J43" s="10">
        <v>7.76</v>
      </c>
      <c r="K43" s="10">
        <v>12.7</v>
      </c>
      <c r="L43" s="10">
        <v>1287</v>
      </c>
      <c r="M43" s="13">
        <f t="shared" si="2"/>
        <v>1.2869999999999999</v>
      </c>
      <c r="N43" s="10">
        <v>199</v>
      </c>
      <c r="O43" s="12">
        <v>189.76444487315521</v>
      </c>
      <c r="P43" s="7">
        <v>152.9</v>
      </c>
      <c r="Q43" s="7">
        <v>0.92300000000000004</v>
      </c>
      <c r="R43" s="7"/>
      <c r="S43" s="7"/>
      <c r="T43" s="10">
        <v>66.900000000000006</v>
      </c>
      <c r="U43" s="10">
        <f t="shared" si="1"/>
        <v>67</v>
      </c>
      <c r="V43" s="13">
        <v>4.91</v>
      </c>
      <c r="W43" s="43">
        <v>2.1265299999999998</v>
      </c>
      <c r="X43" s="20">
        <v>212.65299999999999</v>
      </c>
      <c r="Y43" s="7">
        <v>0.50921000000000005</v>
      </c>
      <c r="Z43" s="20">
        <v>161.732</v>
      </c>
      <c r="AE43" s="14"/>
    </row>
    <row r="44" spans="1:31" s="10" customFormat="1" x14ac:dyDescent="0.35">
      <c r="A44" s="7" t="s">
        <v>31</v>
      </c>
      <c r="B44" s="7">
        <v>1</v>
      </c>
      <c r="C44" s="7" t="s">
        <v>51</v>
      </c>
      <c r="D44" s="8">
        <v>44676</v>
      </c>
      <c r="E44" s="8">
        <v>44676</v>
      </c>
      <c r="F44" s="8" t="s">
        <v>133</v>
      </c>
      <c r="G44" s="8" t="s">
        <v>136</v>
      </c>
      <c r="H44" s="7" t="s">
        <v>3</v>
      </c>
      <c r="I44" s="7"/>
      <c r="J44" s="10">
        <v>7.49</v>
      </c>
      <c r="K44" s="10">
        <v>16.899999999999999</v>
      </c>
      <c r="L44" s="10">
        <v>1266</v>
      </c>
      <c r="M44" s="60">
        <f t="shared" si="2"/>
        <v>1.266</v>
      </c>
      <c r="N44" s="7"/>
      <c r="O44" s="12">
        <v>186</v>
      </c>
      <c r="P44" s="7">
        <v>156.4</v>
      </c>
      <c r="Q44" s="7">
        <v>0.32500000000000001</v>
      </c>
      <c r="R44" s="7"/>
      <c r="S44" s="7"/>
      <c r="T44" s="10">
        <v>68.5</v>
      </c>
      <c r="U44" s="10">
        <f t="shared" si="1"/>
        <v>69</v>
      </c>
      <c r="V44" s="13">
        <v>5.21</v>
      </c>
      <c r="W44" s="43">
        <v>2.3195100000000002</v>
      </c>
      <c r="X44" s="20">
        <v>231.95100000000002</v>
      </c>
      <c r="Y44" s="7">
        <v>0.54647999999999997</v>
      </c>
      <c r="Z44" s="20">
        <v>177.30300000000005</v>
      </c>
      <c r="AE44" s="14"/>
    </row>
    <row r="45" spans="1:31" s="9" customFormat="1" x14ac:dyDescent="0.35">
      <c r="A45" s="15" t="s">
        <v>52</v>
      </c>
      <c r="B45" s="15">
        <v>10</v>
      </c>
      <c r="C45" s="16" t="s">
        <v>12</v>
      </c>
      <c r="D45" s="17">
        <v>44620</v>
      </c>
      <c r="E45" s="17">
        <v>44620</v>
      </c>
      <c r="F45" s="8" t="s">
        <v>133</v>
      </c>
      <c r="G45" s="8" t="s">
        <v>136</v>
      </c>
      <c r="H45" s="15" t="s">
        <v>3</v>
      </c>
      <c r="I45" s="15"/>
      <c r="J45" s="18">
        <v>7.79</v>
      </c>
      <c r="K45" s="18">
        <v>17.100000000000001</v>
      </c>
      <c r="L45" s="19">
        <v>1243</v>
      </c>
      <c r="M45" s="18">
        <f t="shared" si="2"/>
        <v>1.2430000000000001</v>
      </c>
      <c r="N45" s="18">
        <v>131</v>
      </c>
      <c r="O45" s="20">
        <v>124.17169865920711</v>
      </c>
      <c r="P45" s="18">
        <v>174.4</v>
      </c>
      <c r="Q45" s="18">
        <v>0.55300000000000005</v>
      </c>
      <c r="R45" s="18"/>
      <c r="S45" s="18"/>
      <c r="T45" s="15">
        <v>50</v>
      </c>
      <c r="U45" s="15">
        <f t="shared" si="1"/>
        <v>50</v>
      </c>
      <c r="V45" s="18">
        <v>3.36</v>
      </c>
      <c r="W45" s="15">
        <v>1.7463200000000001</v>
      </c>
      <c r="X45" s="20">
        <v>174.63200000000001</v>
      </c>
      <c r="Y45" s="21">
        <v>1.3991400000000001</v>
      </c>
      <c r="Z45" s="20">
        <v>139.91400000000002</v>
      </c>
      <c r="AE45" s="18"/>
    </row>
    <row r="46" spans="1:31" s="9" customFormat="1" x14ac:dyDescent="0.35">
      <c r="A46" s="15" t="s">
        <v>52</v>
      </c>
      <c r="B46" s="15">
        <v>10</v>
      </c>
      <c r="C46" s="15" t="s">
        <v>13</v>
      </c>
      <c r="D46" s="17">
        <v>44622</v>
      </c>
      <c r="E46" s="17">
        <v>44620</v>
      </c>
      <c r="F46" s="8" t="s">
        <v>133</v>
      </c>
      <c r="G46" s="8" t="s">
        <v>136</v>
      </c>
      <c r="H46" s="15" t="s">
        <v>3</v>
      </c>
      <c r="I46" s="15"/>
      <c r="J46" s="18">
        <v>7.64</v>
      </c>
      <c r="K46" s="18">
        <v>17.7</v>
      </c>
      <c r="L46" s="19">
        <v>1256</v>
      </c>
      <c r="M46" s="18">
        <f t="shared" si="2"/>
        <v>1.256</v>
      </c>
      <c r="N46" s="18">
        <v>115</v>
      </c>
      <c r="O46" s="20">
        <v>108.73811131474874</v>
      </c>
      <c r="P46" s="18">
        <v>124.6</v>
      </c>
      <c r="Q46" s="18">
        <v>1.34</v>
      </c>
      <c r="R46" s="18"/>
      <c r="S46" s="18"/>
      <c r="T46" s="15">
        <v>52</v>
      </c>
      <c r="U46" s="15">
        <f t="shared" si="1"/>
        <v>52</v>
      </c>
      <c r="V46" s="18">
        <v>3.65</v>
      </c>
      <c r="W46" s="15">
        <v>1.6658599999999999</v>
      </c>
      <c r="X46" s="20">
        <v>166.58599999999998</v>
      </c>
      <c r="Y46" s="21">
        <v>1.3216999999999999</v>
      </c>
      <c r="Z46" s="20">
        <v>132.16999999999999</v>
      </c>
      <c r="AE46" s="18"/>
    </row>
    <row r="47" spans="1:31" s="9" customFormat="1" x14ac:dyDescent="0.35">
      <c r="A47" s="15" t="s">
        <v>52</v>
      </c>
      <c r="B47" s="15">
        <v>10</v>
      </c>
      <c r="C47" s="16" t="s">
        <v>14</v>
      </c>
      <c r="D47" s="17">
        <v>44624</v>
      </c>
      <c r="E47" s="17">
        <v>44620</v>
      </c>
      <c r="F47" s="8" t="s">
        <v>133</v>
      </c>
      <c r="G47" s="8" t="s">
        <v>136</v>
      </c>
      <c r="H47" s="15" t="s">
        <v>3</v>
      </c>
      <c r="I47" s="15"/>
      <c r="J47" s="18">
        <v>7.57</v>
      </c>
      <c r="K47" s="18">
        <v>19.399999999999999</v>
      </c>
      <c r="L47" s="19">
        <v>1253</v>
      </c>
      <c r="M47" s="18">
        <f t="shared" si="2"/>
        <v>1.2530000000000001</v>
      </c>
      <c r="N47" s="18">
        <v>149</v>
      </c>
      <c r="O47" s="20">
        <v>141.53448442172279</v>
      </c>
      <c r="P47" s="18">
        <v>139.9</v>
      </c>
      <c r="Q47" s="18">
        <v>1.0900000000000001</v>
      </c>
      <c r="R47" s="18"/>
      <c r="S47" s="18"/>
      <c r="T47" s="15">
        <v>56</v>
      </c>
      <c r="U47" s="15">
        <f t="shared" si="1"/>
        <v>56</v>
      </c>
      <c r="V47" s="18">
        <v>4.03</v>
      </c>
      <c r="W47" s="15">
        <v>1.74312</v>
      </c>
      <c r="X47" s="20">
        <v>174.31199999999998</v>
      </c>
      <c r="Y47" s="21">
        <v>1.3204400000000001</v>
      </c>
      <c r="Z47" s="20">
        <v>132.04399999999998</v>
      </c>
      <c r="AE47" s="18"/>
    </row>
    <row r="48" spans="1:31" s="9" customFormat="1" x14ac:dyDescent="0.35">
      <c r="A48" s="15" t="s">
        <v>52</v>
      </c>
      <c r="B48" s="15">
        <v>10</v>
      </c>
      <c r="C48" s="15" t="s">
        <v>15</v>
      </c>
      <c r="D48" s="17">
        <v>44627</v>
      </c>
      <c r="E48" s="17">
        <v>44627</v>
      </c>
      <c r="F48" s="8" t="s">
        <v>133</v>
      </c>
      <c r="G48" s="8" t="s">
        <v>136</v>
      </c>
      <c r="H48" s="15" t="s">
        <v>3</v>
      </c>
      <c r="I48" s="15"/>
      <c r="J48" s="18">
        <v>7.84</v>
      </c>
      <c r="K48" s="18">
        <v>13.8</v>
      </c>
      <c r="L48" s="19">
        <v>1293</v>
      </c>
      <c r="M48" s="18">
        <f t="shared" si="2"/>
        <v>1.2929999999999999</v>
      </c>
      <c r="N48" s="18">
        <v>205</v>
      </c>
      <c r="O48" s="20">
        <v>195.5520401273271</v>
      </c>
      <c r="P48" s="18">
        <v>136.1</v>
      </c>
      <c r="Q48" s="18">
        <v>1.36</v>
      </c>
      <c r="R48" s="18"/>
      <c r="S48" s="18"/>
      <c r="T48" s="15">
        <v>62</v>
      </c>
      <c r="U48" s="15">
        <f t="shared" si="1"/>
        <v>62</v>
      </c>
      <c r="V48" s="18">
        <v>4.57</v>
      </c>
      <c r="W48" s="21">
        <v>2.2186699999999999</v>
      </c>
      <c r="X48" s="20">
        <v>221.86699999999999</v>
      </c>
      <c r="Y48" s="21">
        <v>1.6772499999999999</v>
      </c>
      <c r="Z48" s="20">
        <v>167.72499999999999</v>
      </c>
      <c r="AE48" s="18"/>
    </row>
    <row r="49" spans="1:31" s="9" customFormat="1" x14ac:dyDescent="0.35">
      <c r="A49" s="15" t="s">
        <v>52</v>
      </c>
      <c r="B49" s="15">
        <v>10</v>
      </c>
      <c r="C49" s="15" t="s">
        <v>16</v>
      </c>
      <c r="D49" s="17">
        <v>44629</v>
      </c>
      <c r="E49" s="17">
        <v>44627</v>
      </c>
      <c r="F49" s="8" t="s">
        <v>133</v>
      </c>
      <c r="G49" s="8" t="s">
        <v>136</v>
      </c>
      <c r="H49" s="15" t="s">
        <v>3</v>
      </c>
      <c r="I49" s="15"/>
      <c r="J49" s="18">
        <v>7.7</v>
      </c>
      <c r="K49" s="18">
        <v>13.5</v>
      </c>
      <c r="L49" s="19">
        <v>1303</v>
      </c>
      <c r="M49" s="18">
        <f t="shared" si="2"/>
        <v>1.3029999999999999</v>
      </c>
      <c r="N49" s="18">
        <v>189</v>
      </c>
      <c r="O49" s="20">
        <v>180.11845278286873</v>
      </c>
      <c r="P49" s="18">
        <v>139.1</v>
      </c>
      <c r="Q49" s="22">
        <v>0.48499999999999999</v>
      </c>
      <c r="R49" s="22"/>
      <c r="S49" s="22"/>
      <c r="T49" s="15">
        <v>61</v>
      </c>
      <c r="U49" s="15">
        <f t="shared" si="1"/>
        <v>61</v>
      </c>
      <c r="V49" s="18">
        <v>4.46</v>
      </c>
      <c r="W49" s="21">
        <v>1.81369</v>
      </c>
      <c r="X49" s="20">
        <v>181.369</v>
      </c>
      <c r="Y49" s="21">
        <v>1.46028</v>
      </c>
      <c r="Z49" s="20">
        <v>146.02799999999999</v>
      </c>
      <c r="AE49" s="18"/>
    </row>
    <row r="50" spans="1:31" s="9" customFormat="1" x14ac:dyDescent="0.35">
      <c r="A50" s="15" t="s">
        <v>52</v>
      </c>
      <c r="B50" s="15">
        <v>10</v>
      </c>
      <c r="C50" s="15" t="s">
        <v>17</v>
      </c>
      <c r="D50" s="17">
        <v>44631</v>
      </c>
      <c r="E50" s="17">
        <v>44627</v>
      </c>
      <c r="F50" s="8" t="s">
        <v>133</v>
      </c>
      <c r="G50" s="8" t="s">
        <v>136</v>
      </c>
      <c r="H50" s="15" t="s">
        <v>3</v>
      </c>
      <c r="I50" s="15"/>
      <c r="J50" s="18">
        <v>7.61</v>
      </c>
      <c r="K50" s="18">
        <v>18</v>
      </c>
      <c r="L50" s="19">
        <v>1305</v>
      </c>
      <c r="M50" s="18">
        <f t="shared" si="2"/>
        <v>1.3049999999999999</v>
      </c>
      <c r="N50" s="18">
        <v>192</v>
      </c>
      <c r="O50" s="20">
        <v>183.01225040995467</v>
      </c>
      <c r="P50" s="18">
        <v>142.19999999999999</v>
      </c>
      <c r="Q50" s="22">
        <v>0.999</v>
      </c>
      <c r="R50" s="22"/>
      <c r="S50" s="22"/>
      <c r="T50" s="15">
        <v>62</v>
      </c>
      <c r="U50" s="15">
        <f t="shared" si="1"/>
        <v>62</v>
      </c>
      <c r="V50" s="18">
        <v>4.6100000000000003</v>
      </c>
      <c r="W50" s="21">
        <v>1.7892999999999999</v>
      </c>
      <c r="X50" s="20">
        <v>178.92999999999998</v>
      </c>
      <c r="Y50" s="21">
        <v>1.4279499999999998</v>
      </c>
      <c r="Z50" s="20">
        <v>142.79499999999999</v>
      </c>
      <c r="AE50" s="18"/>
    </row>
    <row r="51" spans="1:31" s="9" customFormat="1" x14ac:dyDescent="0.35">
      <c r="A51" s="15" t="s">
        <v>52</v>
      </c>
      <c r="B51" s="15">
        <v>10</v>
      </c>
      <c r="C51" s="15" t="s">
        <v>18</v>
      </c>
      <c r="D51" s="17">
        <v>44634</v>
      </c>
      <c r="E51" s="17">
        <v>44634</v>
      </c>
      <c r="F51" s="8" t="s">
        <v>133</v>
      </c>
      <c r="G51" s="8" t="s">
        <v>136</v>
      </c>
      <c r="H51" s="15" t="s">
        <v>3</v>
      </c>
      <c r="I51" s="15"/>
      <c r="J51" s="18">
        <v>7.87</v>
      </c>
      <c r="K51" s="18">
        <v>18.899999999999999</v>
      </c>
      <c r="L51" s="19">
        <v>1250</v>
      </c>
      <c r="M51" s="18">
        <f t="shared" si="2"/>
        <v>1.25</v>
      </c>
      <c r="N51" s="18">
        <v>188.5</v>
      </c>
      <c r="O51" s="20">
        <v>179.63615317835442</v>
      </c>
      <c r="P51" s="18">
        <v>133.5</v>
      </c>
      <c r="Q51" s="18">
        <v>0.84499999999999997</v>
      </c>
      <c r="R51" s="18"/>
      <c r="S51" s="18"/>
      <c r="T51" s="15">
        <v>65</v>
      </c>
      <c r="U51" s="15">
        <f t="shared" si="1"/>
        <v>65</v>
      </c>
      <c r="V51" s="18">
        <v>4.72</v>
      </c>
      <c r="W51" s="15">
        <v>2.2122099999999998</v>
      </c>
      <c r="X51" s="20">
        <v>221.22099999999998</v>
      </c>
      <c r="Y51" s="21">
        <v>1.6892099999999997</v>
      </c>
      <c r="Z51" s="20">
        <v>168.92099999999996</v>
      </c>
      <c r="AE51" s="18"/>
    </row>
    <row r="52" spans="1:31" s="9" customFormat="1" x14ac:dyDescent="0.35">
      <c r="A52" s="15" t="s">
        <v>52</v>
      </c>
      <c r="B52" s="15">
        <v>10</v>
      </c>
      <c r="C52" s="15" t="s">
        <v>19</v>
      </c>
      <c r="D52" s="17">
        <v>44636</v>
      </c>
      <c r="E52" s="17">
        <v>44634</v>
      </c>
      <c r="F52" s="8" t="s">
        <v>133</v>
      </c>
      <c r="G52" s="8" t="s">
        <v>136</v>
      </c>
      <c r="H52" s="15" t="s">
        <v>3</v>
      </c>
      <c r="I52" s="15"/>
      <c r="J52" s="18">
        <v>7.86</v>
      </c>
      <c r="K52" s="18">
        <v>12.3</v>
      </c>
      <c r="L52" s="19">
        <v>1262</v>
      </c>
      <c r="M52" s="18">
        <f t="shared" si="2"/>
        <v>1.262</v>
      </c>
      <c r="N52" s="18">
        <v>180</v>
      </c>
      <c r="O52" s="20">
        <v>171.43705990161089</v>
      </c>
      <c r="P52" s="18">
        <v>136</v>
      </c>
      <c r="Q52" s="22">
        <v>1.6E-2</v>
      </c>
      <c r="R52" s="22"/>
      <c r="S52" s="22"/>
      <c r="T52" s="15">
        <v>66</v>
      </c>
      <c r="U52" s="15">
        <f t="shared" si="1"/>
        <v>66</v>
      </c>
      <c r="V52" s="18">
        <v>4.51</v>
      </c>
      <c r="W52" s="15">
        <v>2.0770200000000001</v>
      </c>
      <c r="X52" s="20">
        <v>207.702</v>
      </c>
      <c r="Y52" s="21">
        <v>1.5819800000000002</v>
      </c>
      <c r="Z52" s="20">
        <v>158.19800000000001</v>
      </c>
      <c r="AE52" s="18"/>
    </row>
    <row r="53" spans="1:31" s="9" customFormat="1" x14ac:dyDescent="0.35">
      <c r="A53" s="15" t="s">
        <v>52</v>
      </c>
      <c r="B53" s="15">
        <v>10</v>
      </c>
      <c r="C53" s="15" t="s">
        <v>20</v>
      </c>
      <c r="D53" s="17">
        <v>44641</v>
      </c>
      <c r="E53" s="17">
        <v>44634</v>
      </c>
      <c r="F53" s="8" t="s">
        <v>133</v>
      </c>
      <c r="G53" s="8" t="s">
        <v>136</v>
      </c>
      <c r="H53" s="15" t="s">
        <v>3</v>
      </c>
      <c r="I53" s="15"/>
      <c r="J53" s="18">
        <v>7.72</v>
      </c>
      <c r="K53" s="20">
        <v>14.5</v>
      </c>
      <c r="L53" s="19">
        <v>1275</v>
      </c>
      <c r="M53" s="18">
        <f t="shared" si="2"/>
        <v>1.2750000000000001</v>
      </c>
      <c r="N53" s="18">
        <v>184</v>
      </c>
      <c r="O53" s="20">
        <v>175.29545673772549</v>
      </c>
      <c r="P53" s="18">
        <v>121.4</v>
      </c>
      <c r="Q53" s="22">
        <v>0.14399999999999999</v>
      </c>
      <c r="R53" s="22"/>
      <c r="S53" s="22"/>
      <c r="T53" s="15">
        <v>64</v>
      </c>
      <c r="U53" s="15">
        <f t="shared" si="1"/>
        <v>64</v>
      </c>
      <c r="V53" s="18">
        <v>4.4000000000000004</v>
      </c>
      <c r="W53" s="15">
        <v>1.90913</v>
      </c>
      <c r="X53" s="20">
        <v>190.91300000000001</v>
      </c>
      <c r="Y53" s="15">
        <v>1.4432100000000001</v>
      </c>
      <c r="Z53" s="20">
        <v>144.321</v>
      </c>
      <c r="AE53" s="22"/>
    </row>
    <row r="54" spans="1:31" s="9" customFormat="1" x14ac:dyDescent="0.35">
      <c r="A54" s="15" t="s">
        <v>52</v>
      </c>
      <c r="B54" s="15">
        <v>10</v>
      </c>
      <c r="C54" s="15" t="s">
        <v>21</v>
      </c>
      <c r="D54" s="17">
        <v>44648</v>
      </c>
      <c r="E54" s="17">
        <v>44648</v>
      </c>
      <c r="F54" s="8" t="s">
        <v>133</v>
      </c>
      <c r="G54" s="8" t="s">
        <v>136</v>
      </c>
      <c r="H54" s="15" t="s">
        <v>3</v>
      </c>
      <c r="I54" s="15"/>
      <c r="J54" s="18">
        <v>7.68</v>
      </c>
      <c r="K54" s="18">
        <v>17.399999999999999</v>
      </c>
      <c r="L54" s="19">
        <v>1275</v>
      </c>
      <c r="M54" s="18">
        <f t="shared" si="2"/>
        <v>1.2750000000000001</v>
      </c>
      <c r="N54" s="18">
        <v>201</v>
      </c>
      <c r="O54" s="20">
        <v>191.69364329121251</v>
      </c>
      <c r="P54" s="18">
        <v>150</v>
      </c>
      <c r="Q54" s="18">
        <v>2.12</v>
      </c>
      <c r="R54" s="18"/>
      <c r="S54" s="18"/>
      <c r="T54" s="15">
        <v>61</v>
      </c>
      <c r="U54" s="15">
        <f t="shared" si="1"/>
        <v>61</v>
      </c>
      <c r="V54" s="18">
        <v>4.74</v>
      </c>
      <c r="W54" s="15">
        <v>2.3532999999999999</v>
      </c>
      <c r="X54" s="20">
        <v>235.32999999999998</v>
      </c>
      <c r="Y54" s="15">
        <v>1.76783</v>
      </c>
      <c r="Z54" s="20">
        <v>176.78299999999999</v>
      </c>
      <c r="AE54" s="18"/>
    </row>
    <row r="55" spans="1:31" s="9" customFormat="1" x14ac:dyDescent="0.35">
      <c r="A55" s="15" t="s">
        <v>52</v>
      </c>
      <c r="B55" s="15">
        <v>10</v>
      </c>
      <c r="C55" s="15" t="s">
        <v>22</v>
      </c>
      <c r="D55" s="17">
        <v>44650</v>
      </c>
      <c r="E55" s="17">
        <v>44648</v>
      </c>
      <c r="F55" s="8" t="s">
        <v>133</v>
      </c>
      <c r="G55" s="8" t="s">
        <v>136</v>
      </c>
      <c r="H55" s="15" t="s">
        <v>3</v>
      </c>
      <c r="I55" s="15"/>
      <c r="J55" s="18">
        <v>7.78</v>
      </c>
      <c r="K55" s="18">
        <v>14.9</v>
      </c>
      <c r="L55" s="19">
        <v>1287</v>
      </c>
      <c r="M55" s="18">
        <f t="shared" si="2"/>
        <v>1.2869999999999999</v>
      </c>
      <c r="N55" s="18">
        <v>200.5</v>
      </c>
      <c r="O55" s="20">
        <v>191.2113436866982</v>
      </c>
      <c r="P55" s="18">
        <v>146.1</v>
      </c>
      <c r="Q55" s="18">
        <v>0.65300000000000002</v>
      </c>
      <c r="R55" s="18"/>
      <c r="S55" s="18"/>
      <c r="T55" s="15">
        <v>67</v>
      </c>
      <c r="U55" s="15">
        <f t="shared" si="1"/>
        <v>67</v>
      </c>
      <c r="V55" s="18">
        <v>4.84</v>
      </c>
      <c r="W55" s="15">
        <v>2.2520600000000002</v>
      </c>
      <c r="X55" s="20">
        <v>225.20600000000002</v>
      </c>
      <c r="Y55" s="15">
        <v>1.6878200000000003</v>
      </c>
      <c r="Z55" s="20">
        <v>168.78200000000004</v>
      </c>
      <c r="AE55" s="18"/>
    </row>
    <row r="56" spans="1:31" s="9" customFormat="1" x14ac:dyDescent="0.35">
      <c r="A56" s="15" t="s">
        <v>52</v>
      </c>
      <c r="B56" s="15">
        <v>10</v>
      </c>
      <c r="C56" s="15" t="s">
        <v>23</v>
      </c>
      <c r="D56" s="17">
        <v>44655</v>
      </c>
      <c r="E56" s="17">
        <v>44655</v>
      </c>
      <c r="F56" s="8" t="s">
        <v>133</v>
      </c>
      <c r="G56" s="8" t="s">
        <v>136</v>
      </c>
      <c r="H56" s="15" t="s">
        <v>3</v>
      </c>
      <c r="I56" s="15"/>
      <c r="J56" s="18">
        <v>7.62</v>
      </c>
      <c r="K56" s="18">
        <v>16.2</v>
      </c>
      <c r="L56" s="19">
        <v>1273</v>
      </c>
      <c r="M56" s="18">
        <f t="shared" si="2"/>
        <v>1.2730000000000001</v>
      </c>
      <c r="O56" s="20">
        <v>216</v>
      </c>
      <c r="P56" s="18">
        <v>183.6</v>
      </c>
      <c r="Q56" s="18">
        <v>2.54</v>
      </c>
      <c r="R56" s="18"/>
      <c r="S56" s="18"/>
      <c r="T56" s="15">
        <v>58</v>
      </c>
      <c r="U56" s="15">
        <f t="shared" si="1"/>
        <v>58</v>
      </c>
      <c r="V56" s="18">
        <v>3.85</v>
      </c>
      <c r="W56" s="15">
        <v>2.4514399999999998</v>
      </c>
      <c r="X56" s="20">
        <v>245.14399999999998</v>
      </c>
      <c r="Y56" s="15">
        <v>1.8332599999999999</v>
      </c>
      <c r="Z56" s="20">
        <v>183.32599999999999</v>
      </c>
      <c r="AE56" s="18"/>
    </row>
    <row r="57" spans="1:31" s="9" customFormat="1" x14ac:dyDescent="0.35">
      <c r="A57" s="15" t="s">
        <v>52</v>
      </c>
      <c r="B57" s="15">
        <v>10</v>
      </c>
      <c r="C57" s="15" t="s">
        <v>24</v>
      </c>
      <c r="D57" s="17">
        <v>44657</v>
      </c>
      <c r="E57" s="17">
        <v>44655</v>
      </c>
      <c r="F57" s="8" t="s">
        <v>133</v>
      </c>
      <c r="G57" s="8" t="s">
        <v>136</v>
      </c>
      <c r="H57" s="15" t="s">
        <v>3</v>
      </c>
      <c r="I57" s="15" t="s">
        <v>53</v>
      </c>
      <c r="J57" s="18">
        <v>7.18</v>
      </c>
      <c r="K57" s="18">
        <v>21.7</v>
      </c>
      <c r="L57" s="19">
        <v>1279</v>
      </c>
      <c r="M57" s="18">
        <f t="shared" si="2"/>
        <v>1.2790000000000001</v>
      </c>
      <c r="O57" s="20">
        <v>234</v>
      </c>
      <c r="P57" s="18">
        <v>184.9</v>
      </c>
      <c r="Q57" s="18">
        <v>2.85</v>
      </c>
      <c r="R57" s="18"/>
      <c r="S57" s="18"/>
      <c r="T57" s="15">
        <v>55</v>
      </c>
      <c r="U57" s="15">
        <f t="shared" si="1"/>
        <v>55</v>
      </c>
      <c r="V57" s="18">
        <v>4.7300000000000004</v>
      </c>
      <c r="W57" s="15">
        <v>2.4916299999999998</v>
      </c>
      <c r="X57" s="20">
        <v>249.16299999999995</v>
      </c>
      <c r="Y57" s="15">
        <v>1.8581599999999998</v>
      </c>
      <c r="Z57" s="20">
        <v>185.81599999999997</v>
      </c>
      <c r="AE57" s="18"/>
    </row>
    <row r="58" spans="1:31" s="9" customFormat="1" x14ac:dyDescent="0.35">
      <c r="A58" s="15" t="s">
        <v>52</v>
      </c>
      <c r="B58" s="15">
        <v>10</v>
      </c>
      <c r="C58" s="15" t="s">
        <v>24</v>
      </c>
      <c r="D58" s="17">
        <v>44657</v>
      </c>
      <c r="E58" s="17">
        <v>44655</v>
      </c>
      <c r="F58" s="8" t="s">
        <v>133</v>
      </c>
      <c r="G58" s="8" t="s">
        <v>136</v>
      </c>
      <c r="H58" s="15" t="s">
        <v>3</v>
      </c>
      <c r="I58" s="15" t="s">
        <v>54</v>
      </c>
      <c r="J58" s="18">
        <v>7.23</v>
      </c>
      <c r="K58" s="18">
        <v>21.8</v>
      </c>
      <c r="L58" s="19">
        <v>1273</v>
      </c>
      <c r="M58" s="18">
        <f t="shared" ref="M58:M89" si="3">L58*10^-3</f>
        <v>1.2730000000000001</v>
      </c>
      <c r="O58" s="20">
        <v>222</v>
      </c>
      <c r="P58" s="18">
        <v>192.6</v>
      </c>
      <c r="Q58" s="18">
        <v>0.6</v>
      </c>
      <c r="R58" s="18"/>
      <c r="S58" s="18"/>
      <c r="T58" s="15">
        <v>59</v>
      </c>
      <c r="U58" s="15">
        <f t="shared" si="1"/>
        <v>59</v>
      </c>
      <c r="V58" s="18">
        <v>4.51</v>
      </c>
      <c r="W58" s="15">
        <v>2.49709</v>
      </c>
      <c r="X58" s="20">
        <v>249.709</v>
      </c>
      <c r="Y58" s="15">
        <v>1.8599399999999999</v>
      </c>
      <c r="Z58" s="20">
        <v>185.994</v>
      </c>
      <c r="AE58" s="18"/>
    </row>
    <row r="59" spans="1:31" s="9" customFormat="1" x14ac:dyDescent="0.35">
      <c r="A59" s="15" t="s">
        <v>52</v>
      </c>
      <c r="B59" s="15">
        <v>10</v>
      </c>
      <c r="C59" s="15" t="s">
        <v>55</v>
      </c>
      <c r="D59" s="17">
        <v>44701</v>
      </c>
      <c r="E59" s="17">
        <v>44700</v>
      </c>
      <c r="F59" s="8" t="s">
        <v>133</v>
      </c>
      <c r="G59" s="8" t="s">
        <v>136</v>
      </c>
      <c r="H59" s="15" t="s">
        <v>3</v>
      </c>
      <c r="I59" s="15"/>
      <c r="J59" s="18">
        <v>7.6</v>
      </c>
      <c r="K59" s="18">
        <v>16.2</v>
      </c>
      <c r="L59" s="19">
        <v>1420</v>
      </c>
      <c r="M59" s="18">
        <f t="shared" si="3"/>
        <v>1.42</v>
      </c>
      <c r="N59" s="18"/>
      <c r="O59" s="20">
        <v>175</v>
      </c>
      <c r="P59" s="18">
        <v>118.9</v>
      </c>
      <c r="Q59" s="22">
        <v>0.74299999999999999</v>
      </c>
      <c r="R59" s="22"/>
      <c r="S59" s="22"/>
      <c r="T59" s="15">
        <v>62.9</v>
      </c>
      <c r="U59" s="15">
        <f t="shared" si="1"/>
        <v>63</v>
      </c>
      <c r="V59" s="18">
        <v>4.51</v>
      </c>
      <c r="W59" s="15">
        <v>2.2680400000000001</v>
      </c>
      <c r="X59" s="20">
        <v>226.804</v>
      </c>
      <c r="Y59" s="21">
        <v>1.7323</v>
      </c>
      <c r="Z59" s="20">
        <v>173.23</v>
      </c>
      <c r="AE59" s="18"/>
    </row>
    <row r="60" spans="1:31" s="9" customFormat="1" x14ac:dyDescent="0.35">
      <c r="A60" s="15" t="s">
        <v>56</v>
      </c>
      <c r="B60" s="15">
        <v>10</v>
      </c>
      <c r="C60" s="15" t="s">
        <v>57</v>
      </c>
      <c r="D60" s="17">
        <v>44704</v>
      </c>
      <c r="E60" s="17">
        <v>44700</v>
      </c>
      <c r="F60" s="8" t="s">
        <v>133</v>
      </c>
      <c r="G60" s="8" t="s">
        <v>136</v>
      </c>
      <c r="H60" s="15" t="s">
        <v>3</v>
      </c>
      <c r="I60" s="15"/>
      <c r="J60" s="18">
        <v>7.53</v>
      </c>
      <c r="K60" s="20">
        <v>9.1999999999999993</v>
      </c>
      <c r="L60" s="19">
        <v>1440</v>
      </c>
      <c r="M60" s="18">
        <f t="shared" si="3"/>
        <v>1.44</v>
      </c>
      <c r="N60" s="18"/>
      <c r="O60" s="20">
        <v>172</v>
      </c>
      <c r="P60" s="18">
        <v>137</v>
      </c>
      <c r="Q60" s="22">
        <v>0.15</v>
      </c>
      <c r="R60" s="22"/>
      <c r="S60" s="22"/>
      <c r="T60" s="15">
        <v>61.9</v>
      </c>
      <c r="U60" s="15">
        <f t="shared" si="1"/>
        <v>62</v>
      </c>
      <c r="V60" s="18">
        <v>4.6500000000000004</v>
      </c>
      <c r="W60" s="15">
        <v>2.2997700000000001</v>
      </c>
      <c r="X60" s="20">
        <v>229.977</v>
      </c>
      <c r="Y60" s="15">
        <v>1.7424999999999999</v>
      </c>
      <c r="Z60" s="20">
        <v>174.25</v>
      </c>
      <c r="AE60" s="22"/>
    </row>
    <row r="61" spans="1:31" s="40" customFormat="1" x14ac:dyDescent="0.35">
      <c r="A61" s="32" t="s">
        <v>56</v>
      </c>
      <c r="B61" s="32">
        <v>10</v>
      </c>
      <c r="C61" s="32" t="s">
        <v>2</v>
      </c>
      <c r="D61" s="33">
        <v>44735</v>
      </c>
      <c r="E61" s="33">
        <v>44734</v>
      </c>
      <c r="F61" s="34" t="s">
        <v>134</v>
      </c>
      <c r="G61" s="34" t="s">
        <v>136</v>
      </c>
      <c r="H61" s="32" t="s">
        <v>3</v>
      </c>
      <c r="I61" s="32"/>
      <c r="J61" s="35">
        <v>7.24</v>
      </c>
      <c r="K61" s="35">
        <v>24.1</v>
      </c>
      <c r="L61" s="36">
        <v>1395</v>
      </c>
      <c r="M61" s="35">
        <f t="shared" si="3"/>
        <v>1.395</v>
      </c>
      <c r="N61" s="35"/>
      <c r="O61" s="39">
        <v>117.5</v>
      </c>
      <c r="P61" s="35">
        <v>107.3</v>
      </c>
      <c r="Q61" s="37">
        <v>0.24</v>
      </c>
      <c r="R61" s="37"/>
      <c r="S61" s="37"/>
      <c r="T61" s="32">
        <v>50.3</v>
      </c>
      <c r="U61" s="32">
        <f t="shared" si="1"/>
        <v>50</v>
      </c>
      <c r="V61" s="35">
        <v>4.09</v>
      </c>
      <c r="W61" s="38">
        <v>2.1173700000000002</v>
      </c>
      <c r="X61" s="39">
        <v>211.73699999999999</v>
      </c>
      <c r="Y61" s="38">
        <v>0.39927000000000001</v>
      </c>
      <c r="Z61" s="39">
        <v>171.81000000000003</v>
      </c>
      <c r="AE61" s="35"/>
    </row>
    <row r="62" spans="1:31" s="40" customFormat="1" x14ac:dyDescent="0.35">
      <c r="A62" s="32" t="s">
        <v>56</v>
      </c>
      <c r="B62" s="32">
        <v>10</v>
      </c>
      <c r="C62" s="32" t="s">
        <v>4</v>
      </c>
      <c r="D62" s="33">
        <v>44736</v>
      </c>
      <c r="E62" s="33">
        <v>44734</v>
      </c>
      <c r="F62" s="34" t="s">
        <v>134</v>
      </c>
      <c r="G62" s="34" t="s">
        <v>136</v>
      </c>
      <c r="H62" s="32" t="s">
        <v>3</v>
      </c>
      <c r="I62" s="32"/>
      <c r="J62" s="35">
        <v>7.45</v>
      </c>
      <c r="K62" s="35">
        <v>25</v>
      </c>
      <c r="L62" s="36">
        <v>1373</v>
      </c>
      <c r="M62" s="35">
        <f t="shared" si="3"/>
        <v>1.373</v>
      </c>
      <c r="N62" s="35"/>
      <c r="O62" s="39">
        <v>141.5</v>
      </c>
      <c r="P62" s="35">
        <v>150.5</v>
      </c>
      <c r="Q62" s="37">
        <v>3.97</v>
      </c>
      <c r="R62" s="37"/>
      <c r="S62" s="37"/>
      <c r="T62" s="32">
        <v>58.3</v>
      </c>
      <c r="U62" s="32">
        <f t="shared" si="1"/>
        <v>58</v>
      </c>
      <c r="V62" s="35">
        <v>4.96</v>
      </c>
      <c r="W62" s="38">
        <v>2.11761</v>
      </c>
      <c r="X62" s="39">
        <v>211.761</v>
      </c>
      <c r="Y62" s="38">
        <v>0.43985000000000002</v>
      </c>
      <c r="Z62" s="39">
        <v>167.77599999999998</v>
      </c>
      <c r="AE62" s="35"/>
    </row>
    <row r="63" spans="1:31" s="40" customFormat="1" x14ac:dyDescent="0.35">
      <c r="A63" s="32" t="s">
        <v>56</v>
      </c>
      <c r="B63" s="32">
        <v>10</v>
      </c>
      <c r="C63" s="32" t="s">
        <v>5</v>
      </c>
      <c r="D63" s="33">
        <v>44739</v>
      </c>
      <c r="E63" s="33">
        <v>44739</v>
      </c>
      <c r="F63" s="34" t="s">
        <v>134</v>
      </c>
      <c r="G63" s="34" t="s">
        <v>136</v>
      </c>
      <c r="H63" s="32" t="s">
        <v>3</v>
      </c>
      <c r="I63" s="32"/>
      <c r="J63" s="35">
        <v>7.67</v>
      </c>
      <c r="K63" s="35">
        <v>23</v>
      </c>
      <c r="L63" s="36">
        <v>1053</v>
      </c>
      <c r="M63" s="35">
        <f t="shared" si="3"/>
        <v>1.0529999999999999</v>
      </c>
      <c r="N63" s="35"/>
      <c r="O63" s="39">
        <v>144.5</v>
      </c>
      <c r="P63" s="35">
        <v>103.3</v>
      </c>
      <c r="Q63" s="37">
        <v>1.58</v>
      </c>
      <c r="R63" s="37"/>
      <c r="S63" s="37"/>
      <c r="T63" s="32">
        <v>50.5</v>
      </c>
      <c r="U63" s="32">
        <f t="shared" si="1"/>
        <v>51</v>
      </c>
      <c r="V63" s="35">
        <v>4.18</v>
      </c>
      <c r="W63" s="38">
        <v>1.9591000000000001</v>
      </c>
      <c r="X63" s="39">
        <v>195.91</v>
      </c>
      <c r="Y63" s="38">
        <v>0.47165000000000001</v>
      </c>
      <c r="Z63" s="39">
        <v>148.74499999999998</v>
      </c>
      <c r="AE63" s="35"/>
    </row>
    <row r="64" spans="1:31" s="40" customFormat="1" x14ac:dyDescent="0.35">
      <c r="A64" s="32" t="s">
        <v>56</v>
      </c>
      <c r="B64" s="32">
        <v>10</v>
      </c>
      <c r="C64" s="32" t="s">
        <v>6</v>
      </c>
      <c r="D64" s="33">
        <v>44740</v>
      </c>
      <c r="E64" s="33">
        <v>44739</v>
      </c>
      <c r="F64" s="34" t="s">
        <v>134</v>
      </c>
      <c r="G64" s="34" t="s">
        <v>136</v>
      </c>
      <c r="H64" s="32" t="s">
        <v>3</v>
      </c>
      <c r="I64" s="32"/>
      <c r="J64" s="35">
        <v>7.7</v>
      </c>
      <c r="K64" s="35">
        <v>22.2</v>
      </c>
      <c r="L64" s="36">
        <v>1063</v>
      </c>
      <c r="M64" s="35">
        <f t="shared" si="3"/>
        <v>1.0629999999999999</v>
      </c>
      <c r="N64" s="35"/>
      <c r="O64" s="39">
        <v>143.5</v>
      </c>
      <c r="P64" s="35">
        <v>109</v>
      </c>
      <c r="Q64" s="37">
        <v>9.06</v>
      </c>
      <c r="R64" s="37"/>
      <c r="S64" s="37"/>
      <c r="T64" s="32">
        <v>51.3</v>
      </c>
      <c r="U64" s="32">
        <f t="shared" si="1"/>
        <v>51</v>
      </c>
      <c r="V64" s="35">
        <v>4.1399999999999997</v>
      </c>
      <c r="W64" s="38">
        <v>1.9220999999999999</v>
      </c>
      <c r="X64" s="39">
        <v>192.20999999999998</v>
      </c>
      <c r="Y64" s="38">
        <v>0.46140999999999999</v>
      </c>
      <c r="Z64" s="39">
        <v>146.06900000000002</v>
      </c>
      <c r="AE64" s="35"/>
    </row>
    <row r="65" spans="1:46" s="40" customFormat="1" x14ac:dyDescent="0.35">
      <c r="A65" s="32" t="s">
        <v>56</v>
      </c>
      <c r="B65" s="32">
        <v>10</v>
      </c>
      <c r="C65" s="32" t="s">
        <v>7</v>
      </c>
      <c r="D65" s="33">
        <v>44741</v>
      </c>
      <c r="E65" s="33">
        <v>44739</v>
      </c>
      <c r="F65" s="34" t="s">
        <v>134</v>
      </c>
      <c r="G65" s="34" t="s">
        <v>136</v>
      </c>
      <c r="H65" s="32" t="s">
        <v>3</v>
      </c>
      <c r="I65" s="32"/>
      <c r="J65" s="35">
        <v>7.71</v>
      </c>
      <c r="K65" s="35">
        <v>19</v>
      </c>
      <c r="L65" s="36">
        <v>1060</v>
      </c>
      <c r="M65" s="35">
        <f t="shared" si="3"/>
        <v>1.06</v>
      </c>
      <c r="N65" s="35"/>
      <c r="O65" s="39">
        <v>148</v>
      </c>
      <c r="P65" s="35">
        <v>93.41</v>
      </c>
      <c r="Q65" s="37">
        <v>6.64</v>
      </c>
      <c r="R65" s="37"/>
      <c r="S65" s="37"/>
      <c r="T65" s="32">
        <v>51</v>
      </c>
      <c r="U65" s="32">
        <f t="shared" si="1"/>
        <v>51</v>
      </c>
      <c r="V65" s="35">
        <v>3.92</v>
      </c>
      <c r="W65" s="38">
        <v>1.80199</v>
      </c>
      <c r="X65" s="39">
        <v>180.19900000000001</v>
      </c>
      <c r="Y65" s="38">
        <v>0.42458000000000001</v>
      </c>
      <c r="Z65" s="39">
        <v>137.74100000000001</v>
      </c>
      <c r="AE65" s="35"/>
    </row>
    <row r="66" spans="1:46" s="40" customFormat="1" x14ac:dyDescent="0.35">
      <c r="A66" s="32" t="s">
        <v>56</v>
      </c>
      <c r="B66" s="32">
        <v>10</v>
      </c>
      <c r="C66" s="32" t="s">
        <v>8</v>
      </c>
      <c r="D66" s="33">
        <v>44742</v>
      </c>
      <c r="E66" s="33">
        <v>44739</v>
      </c>
      <c r="F66" s="34" t="s">
        <v>134</v>
      </c>
      <c r="G66" s="34" t="s">
        <v>136</v>
      </c>
      <c r="H66" s="32" t="s">
        <v>3</v>
      </c>
      <c r="I66" s="32"/>
      <c r="J66" s="35">
        <v>7.54</v>
      </c>
      <c r="K66" s="35">
        <v>16.5</v>
      </c>
      <c r="L66" s="36">
        <v>1061</v>
      </c>
      <c r="M66" s="35">
        <f t="shared" si="3"/>
        <v>1.0609999999999999</v>
      </c>
      <c r="N66" s="35"/>
      <c r="O66" s="39">
        <v>135.5</v>
      </c>
      <c r="P66" s="35">
        <v>109</v>
      </c>
      <c r="Q66" s="37">
        <v>0.439</v>
      </c>
      <c r="R66" s="37"/>
      <c r="S66" s="37"/>
      <c r="T66" s="32">
        <v>47.1</v>
      </c>
      <c r="U66" s="32">
        <f t="shared" si="1"/>
        <v>47</v>
      </c>
      <c r="V66" s="35">
        <v>3.76</v>
      </c>
      <c r="W66" s="38">
        <v>1.66971</v>
      </c>
      <c r="X66" s="39">
        <v>166.971</v>
      </c>
      <c r="Y66" s="38">
        <v>0.36725999999999998</v>
      </c>
      <c r="Z66" s="39">
        <v>130.245</v>
      </c>
      <c r="AE66" s="35"/>
    </row>
    <row r="67" spans="1:46" s="40" customFormat="1" x14ac:dyDescent="0.35">
      <c r="A67" s="32" t="s">
        <v>56</v>
      </c>
      <c r="B67" s="32">
        <v>10</v>
      </c>
      <c r="C67" s="32" t="s">
        <v>9</v>
      </c>
      <c r="D67" s="33">
        <v>44747</v>
      </c>
      <c r="E67" s="33">
        <v>44746</v>
      </c>
      <c r="F67" s="34" t="s">
        <v>134</v>
      </c>
      <c r="G67" s="34" t="s">
        <v>136</v>
      </c>
      <c r="H67" s="32" t="s">
        <v>3</v>
      </c>
      <c r="I67" s="32"/>
      <c r="J67" s="35">
        <v>7.77</v>
      </c>
      <c r="K67" s="35">
        <v>15.6</v>
      </c>
      <c r="L67" s="36">
        <v>1708</v>
      </c>
      <c r="M67" s="35">
        <f t="shared" si="3"/>
        <v>1.708</v>
      </c>
      <c r="N67" s="35"/>
      <c r="O67" s="39">
        <v>293.33</v>
      </c>
      <c r="P67" s="35">
        <v>206.4</v>
      </c>
      <c r="Q67" s="37">
        <v>13.03</v>
      </c>
      <c r="R67" s="37"/>
      <c r="S67" s="37"/>
      <c r="T67" s="32">
        <v>67.900000000000006</v>
      </c>
      <c r="U67" s="32">
        <f t="shared" si="1"/>
        <v>68</v>
      </c>
      <c r="V67" s="35">
        <v>4.3499999999999996</v>
      </c>
      <c r="W67" s="38">
        <v>2.5052599999999998</v>
      </c>
      <c r="X67" s="39">
        <v>250.52599999999998</v>
      </c>
      <c r="Y67" s="38">
        <v>0.67667999999999995</v>
      </c>
      <c r="Z67" s="39">
        <v>182.858</v>
      </c>
      <c r="AE67" s="35"/>
    </row>
    <row r="68" spans="1:46" s="40" customFormat="1" x14ac:dyDescent="0.35">
      <c r="A68" s="32" t="s">
        <v>56</v>
      </c>
      <c r="B68" s="32">
        <v>10</v>
      </c>
      <c r="C68" s="32" t="s">
        <v>10</v>
      </c>
      <c r="D68" s="33">
        <v>44748</v>
      </c>
      <c r="E68" s="33">
        <v>44746</v>
      </c>
      <c r="F68" s="34" t="s">
        <v>134</v>
      </c>
      <c r="G68" s="34" t="s">
        <v>136</v>
      </c>
      <c r="H68" s="32" t="s">
        <v>3</v>
      </c>
      <c r="I68" s="32"/>
      <c r="J68" s="35">
        <v>7.77</v>
      </c>
      <c r="K68" s="35">
        <v>15.9</v>
      </c>
      <c r="L68" s="36">
        <v>1733</v>
      </c>
      <c r="M68" s="35">
        <f t="shared" si="3"/>
        <v>1.7330000000000001</v>
      </c>
      <c r="N68" s="35"/>
      <c r="O68" s="39">
        <v>236</v>
      </c>
      <c r="P68" s="35">
        <v>190.6</v>
      </c>
      <c r="Q68" s="37">
        <v>18.690000000000001</v>
      </c>
      <c r="R68" s="37"/>
      <c r="S68" s="37"/>
      <c r="T68" s="32">
        <v>68.7</v>
      </c>
      <c r="U68" s="32">
        <f t="shared" ref="U68:U119" si="4">ROUND(T68,2-(1+INT(LOG10(ABS(T68)))))</f>
        <v>69</v>
      </c>
      <c r="V68" s="35">
        <v>4.92</v>
      </c>
      <c r="W68" s="38">
        <v>2.49349</v>
      </c>
      <c r="X68" s="39">
        <v>249.34899999999999</v>
      </c>
      <c r="Y68" s="38">
        <v>0.67759000000000003</v>
      </c>
      <c r="Z68" s="39">
        <v>181.59</v>
      </c>
      <c r="AE68" s="35"/>
    </row>
    <row r="69" spans="1:46" s="40" customFormat="1" x14ac:dyDescent="0.35">
      <c r="A69" s="32" t="s">
        <v>56</v>
      </c>
      <c r="B69" s="32">
        <v>10</v>
      </c>
      <c r="C69" s="32" t="s">
        <v>58</v>
      </c>
      <c r="D69" s="33">
        <v>44750</v>
      </c>
      <c r="E69" s="33">
        <v>44746</v>
      </c>
      <c r="F69" s="34" t="s">
        <v>134</v>
      </c>
      <c r="G69" s="34" t="s">
        <v>136</v>
      </c>
      <c r="H69" s="32" t="s">
        <v>3</v>
      </c>
      <c r="I69" s="32"/>
      <c r="J69" s="35">
        <v>7.75</v>
      </c>
      <c r="K69" s="35">
        <v>16.2</v>
      </c>
      <c r="L69" s="36">
        <v>1725</v>
      </c>
      <c r="M69" s="35">
        <f t="shared" si="3"/>
        <v>1.7250000000000001</v>
      </c>
      <c r="N69" s="35"/>
      <c r="O69" s="39">
        <v>249.5</v>
      </c>
      <c r="P69" s="35">
        <v>193.8</v>
      </c>
      <c r="Q69" s="37">
        <v>1.05</v>
      </c>
      <c r="R69" s="37"/>
      <c r="S69" s="37"/>
      <c r="T69" s="32">
        <v>67.7</v>
      </c>
      <c r="U69" s="32">
        <f t="shared" si="4"/>
        <v>68</v>
      </c>
      <c r="V69" s="35">
        <v>5.27</v>
      </c>
      <c r="W69" s="38">
        <v>2.4951699999999999</v>
      </c>
      <c r="X69" s="39">
        <v>249.517</v>
      </c>
      <c r="Y69" s="38">
        <v>0.76246000000000003</v>
      </c>
      <c r="Z69" s="39">
        <v>173.27100000000002</v>
      </c>
      <c r="AE69" s="35"/>
    </row>
    <row r="70" spans="1:46" s="40" customFormat="1" x14ac:dyDescent="0.35">
      <c r="A70" s="32" t="s">
        <v>56</v>
      </c>
      <c r="B70" s="32">
        <v>10</v>
      </c>
      <c r="C70" s="32" t="s">
        <v>59</v>
      </c>
      <c r="D70" s="33">
        <v>44760</v>
      </c>
      <c r="E70" s="33">
        <v>44760</v>
      </c>
      <c r="F70" s="34" t="s">
        <v>134</v>
      </c>
      <c r="G70" s="34" t="s">
        <v>136</v>
      </c>
      <c r="H70" s="32" t="s">
        <v>3</v>
      </c>
      <c r="I70" s="32"/>
      <c r="J70" s="35">
        <v>7.68</v>
      </c>
      <c r="K70" s="35">
        <v>22.1</v>
      </c>
      <c r="L70" s="36">
        <v>1453</v>
      </c>
      <c r="M70" s="35">
        <f t="shared" si="3"/>
        <v>1.4530000000000001</v>
      </c>
      <c r="N70" s="35"/>
      <c r="O70" s="39">
        <v>259.5</v>
      </c>
      <c r="P70" s="35">
        <v>193.6</v>
      </c>
      <c r="Q70" s="37">
        <v>1.73</v>
      </c>
      <c r="R70" s="37"/>
      <c r="S70" s="37"/>
      <c r="T70" s="32">
        <v>56.1</v>
      </c>
      <c r="U70" s="32">
        <f t="shared" si="4"/>
        <v>56</v>
      </c>
      <c r="V70" s="35">
        <v>5.49</v>
      </c>
      <c r="W70" s="38">
        <v>2.6120399999999999</v>
      </c>
      <c r="X70" s="39">
        <v>261.20400000000001</v>
      </c>
      <c r="Y70" s="38">
        <v>0.75339999999999996</v>
      </c>
      <c r="Z70" s="39">
        <v>185.86399999999998</v>
      </c>
      <c r="AE70" s="35"/>
    </row>
    <row r="71" spans="1:46" s="40" customFormat="1" x14ac:dyDescent="0.35">
      <c r="A71" s="32" t="s">
        <v>56</v>
      </c>
      <c r="B71" s="32">
        <v>10</v>
      </c>
      <c r="C71" s="32" t="s">
        <v>60</v>
      </c>
      <c r="D71" s="33">
        <v>44761</v>
      </c>
      <c r="E71" s="33">
        <v>44760</v>
      </c>
      <c r="F71" s="34" t="s">
        <v>134</v>
      </c>
      <c r="G71" s="34" t="s">
        <v>136</v>
      </c>
      <c r="H71" s="32" t="s">
        <v>3</v>
      </c>
      <c r="I71" s="32"/>
      <c r="J71" s="35">
        <v>7.76</v>
      </c>
      <c r="K71" s="35">
        <v>18</v>
      </c>
      <c r="L71" s="36">
        <v>1464</v>
      </c>
      <c r="M71" s="35">
        <f t="shared" si="3"/>
        <v>1.464</v>
      </c>
      <c r="N71" s="35"/>
      <c r="O71" s="39">
        <v>254</v>
      </c>
      <c r="P71" s="35">
        <v>162.5</v>
      </c>
      <c r="Q71" s="37">
        <v>0.81200000000000006</v>
      </c>
      <c r="R71" s="37"/>
      <c r="S71" s="37"/>
      <c r="T71" s="32">
        <v>54.2</v>
      </c>
      <c r="U71" s="32">
        <f t="shared" si="4"/>
        <v>54</v>
      </c>
      <c r="V71" s="35">
        <v>4.74</v>
      </c>
      <c r="W71" s="38">
        <v>2.5277400000000001</v>
      </c>
      <c r="X71" s="39">
        <v>252.774</v>
      </c>
      <c r="Y71" s="38">
        <v>0.75109999999999999</v>
      </c>
      <c r="Z71" s="39">
        <v>177.66399999999999</v>
      </c>
      <c r="AE71" s="35"/>
    </row>
    <row r="72" spans="1:46" s="40" customFormat="1" x14ac:dyDescent="0.35">
      <c r="A72" s="32" t="s">
        <v>56</v>
      </c>
      <c r="B72" s="32">
        <v>10</v>
      </c>
      <c r="C72" s="32" t="s">
        <v>61</v>
      </c>
      <c r="D72" s="33">
        <v>44762</v>
      </c>
      <c r="E72" s="33">
        <v>44760</v>
      </c>
      <c r="F72" s="34" t="s">
        <v>134</v>
      </c>
      <c r="G72" s="34" t="s">
        <v>136</v>
      </c>
      <c r="H72" s="32" t="s">
        <v>3</v>
      </c>
      <c r="I72" s="32"/>
      <c r="J72" s="35">
        <v>7.78</v>
      </c>
      <c r="K72" s="35">
        <v>16.5</v>
      </c>
      <c r="L72" s="36">
        <v>1461</v>
      </c>
      <c r="M72" s="35">
        <f t="shared" si="3"/>
        <v>1.4610000000000001</v>
      </c>
      <c r="N72" s="35"/>
      <c r="O72" s="39">
        <v>260.5</v>
      </c>
      <c r="P72" s="35">
        <v>159.1</v>
      </c>
      <c r="Q72" s="37">
        <v>1.58</v>
      </c>
      <c r="R72" s="37"/>
      <c r="S72" s="37"/>
      <c r="T72" s="32">
        <v>55.4</v>
      </c>
      <c r="U72" s="32">
        <f t="shared" si="4"/>
        <v>55</v>
      </c>
      <c r="V72" s="35">
        <v>4.7</v>
      </c>
      <c r="W72" s="38">
        <v>2.48509</v>
      </c>
      <c r="X72" s="39">
        <v>248.50900000000001</v>
      </c>
      <c r="Y72" s="38">
        <v>0.73831999999999998</v>
      </c>
      <c r="Z72" s="39">
        <v>174.67700000000002</v>
      </c>
      <c r="AE72" s="35"/>
    </row>
    <row r="73" spans="1:46" s="40" customFormat="1" x14ac:dyDescent="0.35">
      <c r="A73" s="32" t="s">
        <v>56</v>
      </c>
      <c r="B73" s="32">
        <v>10</v>
      </c>
      <c r="C73" s="32" t="s">
        <v>62</v>
      </c>
      <c r="D73" s="33">
        <v>44763</v>
      </c>
      <c r="E73" s="33">
        <v>44760</v>
      </c>
      <c r="F73" s="34" t="s">
        <v>134</v>
      </c>
      <c r="G73" s="34" t="s">
        <v>136</v>
      </c>
      <c r="H73" s="32" t="s">
        <v>3</v>
      </c>
      <c r="I73" s="32"/>
      <c r="J73" s="35">
        <v>7.77</v>
      </c>
      <c r="K73" s="35">
        <v>17.7</v>
      </c>
      <c r="L73" s="36">
        <v>1461</v>
      </c>
      <c r="M73" s="35">
        <f t="shared" si="3"/>
        <v>1.4610000000000001</v>
      </c>
      <c r="N73" s="35"/>
      <c r="O73" s="39">
        <v>264</v>
      </c>
      <c r="P73" s="35">
        <v>148.80000000000001</v>
      </c>
      <c r="Q73" s="37">
        <v>5.57</v>
      </c>
      <c r="R73" s="37"/>
      <c r="S73" s="37"/>
      <c r="T73" s="32">
        <v>55.1</v>
      </c>
      <c r="U73" s="32">
        <f t="shared" si="4"/>
        <v>55</v>
      </c>
      <c r="V73" s="35">
        <v>4.68</v>
      </c>
      <c r="W73" s="38">
        <v>2.4598900000000001</v>
      </c>
      <c r="X73" s="39">
        <v>245.989</v>
      </c>
      <c r="Y73" s="38">
        <v>0.73353999999999997</v>
      </c>
      <c r="Z73" s="39">
        <v>172.63500000000002</v>
      </c>
      <c r="AE73" s="35"/>
    </row>
    <row r="74" spans="1:46" s="9" customFormat="1" x14ac:dyDescent="0.35">
      <c r="A74" s="15" t="s">
        <v>33</v>
      </c>
      <c r="B74" s="15" t="s">
        <v>33</v>
      </c>
      <c r="C74" s="15" t="s">
        <v>33</v>
      </c>
      <c r="D74" s="17">
        <v>44804</v>
      </c>
      <c r="E74" s="17">
        <v>44804</v>
      </c>
      <c r="F74" s="8" t="s">
        <v>134</v>
      </c>
      <c r="G74" s="8" t="s">
        <v>136</v>
      </c>
      <c r="H74" s="15" t="s">
        <v>91</v>
      </c>
      <c r="I74" s="15"/>
      <c r="J74" s="18">
        <v>7.69</v>
      </c>
      <c r="K74" s="20">
        <v>18.5</v>
      </c>
      <c r="L74" s="19">
        <v>1442</v>
      </c>
      <c r="M74" s="18">
        <f t="shared" si="3"/>
        <v>1.4419999999999999</v>
      </c>
      <c r="N74" s="18"/>
      <c r="O74" s="20">
        <v>139.33333333333334</v>
      </c>
      <c r="P74" s="18">
        <v>125.5</v>
      </c>
      <c r="Q74" s="22">
        <v>3.9</v>
      </c>
      <c r="R74" s="22">
        <v>63.1</v>
      </c>
      <c r="S74" s="22">
        <v>0.153</v>
      </c>
      <c r="T74" s="15">
        <v>72.3</v>
      </c>
      <c r="U74" s="15">
        <f t="shared" si="4"/>
        <v>72</v>
      </c>
      <c r="V74" s="18">
        <v>4.28</v>
      </c>
      <c r="W74" s="15">
        <v>2.2532899999999998</v>
      </c>
      <c r="X74" s="20">
        <f t="shared" ref="X74" si="5">(W74/10)*1000</f>
        <v>225.32899999999998</v>
      </c>
      <c r="Y74" s="15">
        <v>0.50231000000000003</v>
      </c>
      <c r="Z74" s="20">
        <f t="shared" ref="Z74" si="6">((W74-Y74)/10)*1000</f>
        <v>175.09799999999998</v>
      </c>
      <c r="AC74" s="9">
        <v>233.8</v>
      </c>
      <c r="AD74" s="9">
        <v>6.74</v>
      </c>
      <c r="AE74" s="22">
        <v>80.849999999999994</v>
      </c>
      <c r="AF74" s="9">
        <v>1.19</v>
      </c>
      <c r="AG74" s="9">
        <v>152.9</v>
      </c>
      <c r="AH74" s="9">
        <v>5.54</v>
      </c>
      <c r="AI74" s="9">
        <v>88.86</v>
      </c>
      <c r="AJ74" s="9">
        <v>0.127</v>
      </c>
      <c r="AM74" s="9">
        <v>160.19999999999999</v>
      </c>
      <c r="AN74" s="9">
        <v>9.58</v>
      </c>
      <c r="AO74" s="9">
        <v>80.069999999999993</v>
      </c>
      <c r="AP74" s="9">
        <v>2.64</v>
      </c>
      <c r="AQ74" s="9">
        <v>80.11</v>
      </c>
      <c r="AR74" s="9">
        <v>12.22</v>
      </c>
      <c r="AS74" s="9">
        <v>74.180000000000007</v>
      </c>
      <c r="AT74" s="9">
        <v>1.1200000000000001</v>
      </c>
    </row>
    <row r="75" spans="1:46" s="69" customFormat="1" x14ac:dyDescent="0.35">
      <c r="A75" s="62"/>
      <c r="B75" s="62"/>
      <c r="C75" s="62"/>
      <c r="D75" s="63"/>
      <c r="E75" s="63"/>
      <c r="F75" s="64"/>
      <c r="G75" s="64"/>
      <c r="H75" s="62"/>
      <c r="I75" s="62"/>
      <c r="J75" s="65"/>
      <c r="K75" s="66"/>
      <c r="L75" s="67"/>
      <c r="M75" s="65"/>
      <c r="N75" s="65"/>
      <c r="O75" s="66"/>
      <c r="P75" s="65"/>
      <c r="Q75" s="68"/>
      <c r="R75" s="68"/>
      <c r="S75" s="68"/>
      <c r="T75" s="62"/>
      <c r="U75" s="62"/>
      <c r="V75" s="65"/>
      <c r="W75" s="62"/>
      <c r="X75" s="66"/>
      <c r="Y75" s="62"/>
      <c r="Z75" s="66"/>
      <c r="AE75" s="68"/>
    </row>
    <row r="76" spans="1:46" s="69" customFormat="1" x14ac:dyDescent="0.35">
      <c r="A76" s="62"/>
      <c r="B76" s="62"/>
      <c r="C76" s="62"/>
      <c r="D76" s="63"/>
      <c r="E76" s="63"/>
      <c r="F76" s="64"/>
      <c r="G76" s="64"/>
      <c r="H76" s="62"/>
      <c r="I76" s="62"/>
      <c r="J76" s="65"/>
      <c r="K76" s="66"/>
      <c r="L76" s="67"/>
      <c r="M76" s="65"/>
      <c r="N76" s="65"/>
      <c r="O76" s="66"/>
      <c r="P76" s="65"/>
      <c r="Q76" s="68"/>
      <c r="R76" s="68"/>
      <c r="S76" s="68"/>
      <c r="T76" s="62"/>
      <c r="U76" s="62"/>
      <c r="V76" s="65"/>
      <c r="W76" s="62"/>
      <c r="X76" s="66"/>
      <c r="Y76" s="62"/>
      <c r="Z76" s="66"/>
      <c r="AE76" s="68"/>
    </row>
    <row r="77" spans="1:46" s="26" customFormat="1" x14ac:dyDescent="0.35">
      <c r="A77" s="23" t="s">
        <v>56</v>
      </c>
      <c r="B77" s="23">
        <v>10</v>
      </c>
      <c r="C77" s="23" t="s">
        <v>63</v>
      </c>
      <c r="D77" s="24">
        <v>44768</v>
      </c>
      <c r="E77" s="24">
        <v>44767</v>
      </c>
      <c r="F77" s="25" t="s">
        <v>135</v>
      </c>
      <c r="G77" s="25" t="s">
        <v>136</v>
      </c>
      <c r="H77" s="23" t="s">
        <v>3</v>
      </c>
      <c r="I77" s="23"/>
      <c r="J77" s="27">
        <v>7.43</v>
      </c>
      <c r="K77" s="27">
        <v>16.100000000000001</v>
      </c>
      <c r="L77" s="28">
        <v>1372</v>
      </c>
      <c r="M77" s="27">
        <f t="shared" ref="M77:M119" si="7">L77*10^-3</f>
        <v>1.3720000000000001</v>
      </c>
      <c r="N77" s="27"/>
      <c r="O77" s="31">
        <v>138</v>
      </c>
      <c r="P77" s="27">
        <v>189.7</v>
      </c>
      <c r="Q77" s="29">
        <v>0.55700000000000005</v>
      </c>
      <c r="R77" s="29"/>
      <c r="S77" s="29"/>
      <c r="T77" s="23">
        <v>54.2</v>
      </c>
      <c r="U77" s="23">
        <f t="shared" si="4"/>
        <v>54</v>
      </c>
      <c r="V77" s="27">
        <v>3.77</v>
      </c>
      <c r="W77" s="30">
        <v>2.4123199999999998</v>
      </c>
      <c r="X77" s="31">
        <v>241.23199999999997</v>
      </c>
      <c r="Y77" s="30">
        <v>0.49872</v>
      </c>
      <c r="Z77" s="31">
        <v>191.35999999999999</v>
      </c>
      <c r="AE77" s="27"/>
    </row>
    <row r="78" spans="1:46" s="26" customFormat="1" x14ac:dyDescent="0.35">
      <c r="A78" s="23" t="s">
        <v>56</v>
      </c>
      <c r="B78" s="23">
        <v>10</v>
      </c>
      <c r="C78" s="23" t="s">
        <v>64</v>
      </c>
      <c r="D78" s="24">
        <v>44769</v>
      </c>
      <c r="E78" s="24">
        <v>44767</v>
      </c>
      <c r="F78" s="25" t="s">
        <v>135</v>
      </c>
      <c r="G78" s="25" t="s">
        <v>136</v>
      </c>
      <c r="H78" s="23" t="s">
        <v>3</v>
      </c>
      <c r="I78" s="23"/>
      <c r="J78" s="27">
        <v>7.4</v>
      </c>
      <c r="K78" s="27">
        <v>16.7</v>
      </c>
      <c r="L78" s="28">
        <v>1380</v>
      </c>
      <c r="M78" s="27">
        <f t="shared" si="7"/>
        <v>1.3800000000000001</v>
      </c>
      <c r="N78" s="27"/>
      <c r="O78" s="31">
        <v>129.5</v>
      </c>
      <c r="P78" s="27">
        <v>174.7</v>
      </c>
      <c r="Q78" s="29">
        <v>0.84899999999999998</v>
      </c>
      <c r="R78" s="29"/>
      <c r="S78" s="29"/>
      <c r="T78" s="23">
        <v>48.9</v>
      </c>
      <c r="U78" s="23">
        <f t="shared" si="4"/>
        <v>49</v>
      </c>
      <c r="V78" s="27">
        <v>3.52</v>
      </c>
      <c r="W78" s="30">
        <v>2.3462499999999999</v>
      </c>
      <c r="X78" s="31">
        <v>234.625</v>
      </c>
      <c r="Y78" s="30">
        <v>0.47993000000000002</v>
      </c>
      <c r="Z78" s="31">
        <v>186.63200000000001</v>
      </c>
      <c r="AE78" s="27"/>
    </row>
    <row r="79" spans="1:46" s="26" customFormat="1" x14ac:dyDescent="0.35">
      <c r="A79" s="23" t="s">
        <v>56</v>
      </c>
      <c r="B79" s="23">
        <v>10</v>
      </c>
      <c r="C79" s="23" t="s">
        <v>65</v>
      </c>
      <c r="D79" s="24">
        <v>44770</v>
      </c>
      <c r="E79" s="24">
        <v>44767</v>
      </c>
      <c r="F79" s="25" t="s">
        <v>135</v>
      </c>
      <c r="G79" s="25" t="s">
        <v>136</v>
      </c>
      <c r="H79" s="23" t="s">
        <v>3</v>
      </c>
      <c r="I79" s="23"/>
      <c r="J79" s="27">
        <v>7.46</v>
      </c>
      <c r="K79" s="27">
        <v>15.3</v>
      </c>
      <c r="L79" s="28">
        <v>1378</v>
      </c>
      <c r="M79" s="27">
        <f t="shared" si="7"/>
        <v>1.3780000000000001</v>
      </c>
      <c r="N79" s="27"/>
      <c r="O79" s="31">
        <v>135.66666666666666</v>
      </c>
      <c r="P79" s="27">
        <v>173</v>
      </c>
      <c r="Q79" s="29">
        <v>1.28</v>
      </c>
      <c r="R79" s="29"/>
      <c r="S79" s="29"/>
      <c r="T79" s="23">
        <v>49.7</v>
      </c>
      <c r="U79" s="23">
        <f t="shared" si="4"/>
        <v>50</v>
      </c>
      <c r="V79" s="27">
        <v>3.4</v>
      </c>
      <c r="W79" s="30">
        <v>2.3970699999999998</v>
      </c>
      <c r="X79" s="31">
        <v>239.70699999999997</v>
      </c>
      <c r="Y79" s="30">
        <v>0.49426999999999999</v>
      </c>
      <c r="Z79" s="31">
        <v>190.27999999999997</v>
      </c>
      <c r="AE79" s="27"/>
    </row>
    <row r="80" spans="1:46" s="26" customFormat="1" x14ac:dyDescent="0.35">
      <c r="A80" s="23" t="s">
        <v>56</v>
      </c>
      <c r="B80" s="23">
        <v>10</v>
      </c>
      <c r="C80" s="23" t="s">
        <v>66</v>
      </c>
      <c r="D80" s="24">
        <v>44771</v>
      </c>
      <c r="E80" s="24">
        <v>44767</v>
      </c>
      <c r="F80" s="25" t="s">
        <v>135</v>
      </c>
      <c r="G80" s="25" t="s">
        <v>136</v>
      </c>
      <c r="H80" s="23" t="s">
        <v>3</v>
      </c>
      <c r="I80" s="23"/>
      <c r="J80" s="27">
        <v>7.55</v>
      </c>
      <c r="K80" s="27">
        <v>13.5</v>
      </c>
      <c r="L80" s="28">
        <v>1371</v>
      </c>
      <c r="M80" s="27">
        <f t="shared" si="7"/>
        <v>1.371</v>
      </c>
      <c r="N80" s="27"/>
      <c r="O80" s="31">
        <v>128</v>
      </c>
      <c r="P80" s="27">
        <v>183.5</v>
      </c>
      <c r="Q80" s="29">
        <v>0.38600000000000001</v>
      </c>
      <c r="R80" s="29"/>
      <c r="S80" s="29"/>
      <c r="T80" s="23">
        <v>50.7</v>
      </c>
      <c r="U80" s="23">
        <f t="shared" si="4"/>
        <v>51</v>
      </c>
      <c r="V80" s="27">
        <v>3.28</v>
      </c>
      <c r="W80" s="30">
        <v>2.4398</v>
      </c>
      <c r="X80" s="31">
        <v>243.98</v>
      </c>
      <c r="Y80" s="30">
        <v>0.51041000000000003</v>
      </c>
      <c r="Z80" s="31">
        <v>192.93899999999999</v>
      </c>
      <c r="AE80" s="27"/>
    </row>
    <row r="81" spans="1:38" s="26" customFormat="1" x14ac:dyDescent="0.35">
      <c r="A81" s="23" t="s">
        <v>31</v>
      </c>
      <c r="B81" s="23">
        <v>1</v>
      </c>
      <c r="C81" s="23" t="s">
        <v>67</v>
      </c>
      <c r="D81" s="24">
        <v>44775</v>
      </c>
      <c r="E81" s="24">
        <v>44774</v>
      </c>
      <c r="F81" s="25" t="s">
        <v>135</v>
      </c>
      <c r="G81" s="25" t="s">
        <v>136</v>
      </c>
      <c r="H81" s="23" t="s">
        <v>3</v>
      </c>
      <c r="I81" s="23"/>
      <c r="J81" s="27">
        <v>7.45</v>
      </c>
      <c r="K81" s="27">
        <v>18.5</v>
      </c>
      <c r="L81" s="28">
        <v>1112</v>
      </c>
      <c r="M81" s="27">
        <f t="shared" si="7"/>
        <v>1.1120000000000001</v>
      </c>
      <c r="N81" s="27"/>
      <c r="O81" s="31">
        <v>83.975000000000009</v>
      </c>
      <c r="P81" s="27">
        <v>107.1</v>
      </c>
      <c r="Q81" s="29">
        <v>0.44600000000000001</v>
      </c>
      <c r="R81" s="29"/>
      <c r="S81" s="29"/>
      <c r="T81" s="23">
        <v>37.4</v>
      </c>
      <c r="U81" s="23">
        <f t="shared" si="4"/>
        <v>37</v>
      </c>
      <c r="V81" s="27">
        <v>2.19</v>
      </c>
      <c r="W81" s="30">
        <v>1.7260800000000001</v>
      </c>
      <c r="X81" s="31">
        <v>172.608</v>
      </c>
      <c r="Y81" s="30">
        <v>0.35660999999999998</v>
      </c>
      <c r="Z81" s="31">
        <v>136.947</v>
      </c>
      <c r="AE81" s="27"/>
    </row>
    <row r="82" spans="1:38" s="26" customFormat="1" x14ac:dyDescent="0.35">
      <c r="A82" s="23" t="s">
        <v>56</v>
      </c>
      <c r="B82" s="23">
        <v>10</v>
      </c>
      <c r="C82" s="23" t="s">
        <v>68</v>
      </c>
      <c r="D82" s="24">
        <v>44776</v>
      </c>
      <c r="E82" s="24">
        <v>44774</v>
      </c>
      <c r="F82" s="25" t="s">
        <v>135</v>
      </c>
      <c r="G82" s="25" t="s">
        <v>136</v>
      </c>
      <c r="H82" s="23" t="s">
        <v>3</v>
      </c>
      <c r="I82" s="23"/>
      <c r="J82" s="27">
        <v>7.64</v>
      </c>
      <c r="K82" s="27">
        <v>18.2</v>
      </c>
      <c r="L82" s="28">
        <v>1106</v>
      </c>
      <c r="M82" s="27">
        <f t="shared" si="7"/>
        <v>1.1060000000000001</v>
      </c>
      <c r="N82" s="27"/>
      <c r="O82" s="31">
        <v>80.899999999999991</v>
      </c>
      <c r="P82" s="27">
        <v>120.7</v>
      </c>
      <c r="Q82" s="29">
        <v>9.5000000000000001E-2</v>
      </c>
      <c r="R82" s="29"/>
      <c r="S82" s="29"/>
      <c r="T82" s="23">
        <v>33.200000000000003</v>
      </c>
      <c r="U82" s="23">
        <f t="shared" si="4"/>
        <v>33</v>
      </c>
      <c r="V82" s="27">
        <v>2.38</v>
      </c>
      <c r="W82" s="30">
        <v>1.69432</v>
      </c>
      <c r="X82" s="31">
        <v>169.43199999999999</v>
      </c>
      <c r="Y82" s="30">
        <v>0.34764</v>
      </c>
      <c r="Z82" s="31">
        <v>134.66800000000001</v>
      </c>
      <c r="AE82" s="27"/>
    </row>
    <row r="83" spans="1:38" s="26" customFormat="1" x14ac:dyDescent="0.35">
      <c r="A83" s="23" t="s">
        <v>56</v>
      </c>
      <c r="B83" s="23">
        <v>10</v>
      </c>
      <c r="C83" s="23" t="s">
        <v>69</v>
      </c>
      <c r="D83" s="24">
        <v>44777</v>
      </c>
      <c r="E83" s="24">
        <v>44774</v>
      </c>
      <c r="F83" s="25" t="s">
        <v>135</v>
      </c>
      <c r="G83" s="25" t="s">
        <v>136</v>
      </c>
      <c r="H83" s="23" t="s">
        <v>3</v>
      </c>
      <c r="I83" s="23"/>
      <c r="J83" s="27">
        <v>7.61</v>
      </c>
      <c r="K83" s="27">
        <v>19.2</v>
      </c>
      <c r="L83" s="28">
        <v>1108</v>
      </c>
      <c r="M83" s="27">
        <f t="shared" si="7"/>
        <v>1.1080000000000001</v>
      </c>
      <c r="N83" s="27"/>
      <c r="O83" s="31">
        <v>85.166666666666671</v>
      </c>
      <c r="P83" s="27">
        <v>92.04</v>
      </c>
      <c r="Q83" s="29">
        <v>6.3E-2</v>
      </c>
      <c r="R83" s="29"/>
      <c r="S83" s="29"/>
      <c r="T83" s="23">
        <v>33.700000000000003</v>
      </c>
      <c r="U83" s="23">
        <f t="shared" si="4"/>
        <v>34</v>
      </c>
      <c r="V83" s="27">
        <v>2.17</v>
      </c>
      <c r="W83" s="30">
        <v>1.6751199999999999</v>
      </c>
      <c r="X83" s="31">
        <v>167.512</v>
      </c>
      <c r="Y83" s="30">
        <v>0.35014000000000001</v>
      </c>
      <c r="Z83" s="31">
        <v>132.49799999999999</v>
      </c>
      <c r="AE83" s="27"/>
    </row>
    <row r="84" spans="1:38" s="26" customFormat="1" x14ac:dyDescent="0.35">
      <c r="A84" s="23" t="s">
        <v>31</v>
      </c>
      <c r="B84" s="23">
        <v>1</v>
      </c>
      <c r="C84" s="23" t="s">
        <v>70</v>
      </c>
      <c r="D84" s="24">
        <v>44782</v>
      </c>
      <c r="E84" s="24">
        <v>44781</v>
      </c>
      <c r="F84" s="25" t="s">
        <v>135</v>
      </c>
      <c r="G84" s="25" t="s">
        <v>136</v>
      </c>
      <c r="H84" s="23" t="s">
        <v>3</v>
      </c>
      <c r="I84" s="23"/>
      <c r="J84" s="27">
        <v>7.46</v>
      </c>
      <c r="K84" s="27">
        <v>16.8</v>
      </c>
      <c r="L84" s="28">
        <v>1470</v>
      </c>
      <c r="M84" s="27">
        <f t="shared" si="7"/>
        <v>1.47</v>
      </c>
      <c r="N84" s="27"/>
      <c r="O84" s="31">
        <v>131.66666666666666</v>
      </c>
      <c r="P84" s="27">
        <v>169</v>
      </c>
      <c r="Q84" s="29">
        <v>0.39600000000000002</v>
      </c>
      <c r="R84" s="29"/>
      <c r="S84" s="29"/>
      <c r="T84" s="23">
        <v>54.2</v>
      </c>
      <c r="U84" s="23">
        <f t="shared" si="4"/>
        <v>54</v>
      </c>
      <c r="V84" s="27">
        <v>3.99</v>
      </c>
      <c r="W84" s="30">
        <v>2.3334199999999998</v>
      </c>
      <c r="X84" s="31">
        <v>233.34199999999998</v>
      </c>
      <c r="Y84" s="30">
        <v>0.45959</v>
      </c>
      <c r="Z84" s="31">
        <v>187.38299999999998</v>
      </c>
      <c r="AE84" s="27"/>
    </row>
    <row r="85" spans="1:38" s="26" customFormat="1" x14ac:dyDescent="0.35">
      <c r="A85" s="23" t="s">
        <v>56</v>
      </c>
      <c r="B85" s="23">
        <v>10</v>
      </c>
      <c r="C85" s="23" t="s">
        <v>71</v>
      </c>
      <c r="D85" s="24">
        <v>44783</v>
      </c>
      <c r="E85" s="24">
        <v>44781</v>
      </c>
      <c r="F85" s="25" t="s">
        <v>135</v>
      </c>
      <c r="G85" s="25" t="s">
        <v>136</v>
      </c>
      <c r="H85" s="23" t="s">
        <v>3</v>
      </c>
      <c r="I85" s="23"/>
      <c r="J85" s="27">
        <v>7.65</v>
      </c>
      <c r="K85" s="27">
        <v>16.899999999999999</v>
      </c>
      <c r="L85" s="28">
        <v>1471</v>
      </c>
      <c r="M85" s="27">
        <f t="shared" si="7"/>
        <v>1.4710000000000001</v>
      </c>
      <c r="N85" s="27"/>
      <c r="O85" s="31">
        <v>127</v>
      </c>
      <c r="P85" s="27">
        <v>173.4</v>
      </c>
      <c r="Q85" s="29">
        <v>0.82699999999999996</v>
      </c>
      <c r="R85" s="29"/>
      <c r="S85" s="29"/>
      <c r="T85" s="23">
        <v>55.3</v>
      </c>
      <c r="U85" s="23">
        <f t="shared" si="4"/>
        <v>55</v>
      </c>
      <c r="V85" s="27">
        <v>4.3600000000000003</v>
      </c>
      <c r="W85" s="30">
        <v>2.35005</v>
      </c>
      <c r="X85" s="31">
        <v>235.005</v>
      </c>
      <c r="Y85" s="30">
        <v>0.45945000000000003</v>
      </c>
      <c r="Z85" s="31">
        <v>189.06</v>
      </c>
      <c r="AE85" s="27"/>
    </row>
    <row r="86" spans="1:38" s="26" customFormat="1" x14ac:dyDescent="0.35">
      <c r="A86" s="23" t="s">
        <v>31</v>
      </c>
      <c r="B86" s="23">
        <v>1</v>
      </c>
      <c r="C86" s="25" t="s">
        <v>73</v>
      </c>
      <c r="D86" s="24">
        <v>44785</v>
      </c>
      <c r="E86" s="24">
        <v>44781</v>
      </c>
      <c r="F86" s="25" t="s">
        <v>135</v>
      </c>
      <c r="G86" s="25" t="s">
        <v>136</v>
      </c>
      <c r="H86" s="23" t="s">
        <v>3</v>
      </c>
      <c r="I86" s="23"/>
      <c r="J86" s="27">
        <v>7.82</v>
      </c>
      <c r="K86" s="27">
        <v>24.7</v>
      </c>
      <c r="L86" s="28">
        <v>1459</v>
      </c>
      <c r="M86" s="27">
        <f t="shared" si="7"/>
        <v>1.4590000000000001</v>
      </c>
      <c r="N86" s="27" t="s">
        <v>33</v>
      </c>
      <c r="O86" s="27">
        <v>131</v>
      </c>
      <c r="P86" s="27">
        <v>148.4</v>
      </c>
      <c r="Q86" s="27">
        <v>0.53400000000000003</v>
      </c>
      <c r="R86" s="27"/>
      <c r="S86" s="27"/>
      <c r="T86" s="23">
        <v>53.1</v>
      </c>
      <c r="U86" s="23">
        <f t="shared" si="4"/>
        <v>53</v>
      </c>
      <c r="V86" s="27">
        <v>4.53</v>
      </c>
      <c r="W86" s="30">
        <v>2.3036099999999999</v>
      </c>
      <c r="X86" s="31">
        <v>230.36099999999999</v>
      </c>
      <c r="Y86" s="30">
        <v>0.47677000000000003</v>
      </c>
      <c r="Z86" s="31">
        <v>182.684</v>
      </c>
      <c r="AA86" s="31"/>
      <c r="AB86" s="31"/>
      <c r="AL86" s="27"/>
    </row>
    <row r="87" spans="1:38" s="26" customFormat="1" x14ac:dyDescent="0.35">
      <c r="A87" s="23" t="s">
        <v>31</v>
      </c>
      <c r="B87" s="23">
        <v>1</v>
      </c>
      <c r="C87" s="23" t="s">
        <v>74</v>
      </c>
      <c r="D87" s="24">
        <v>44796</v>
      </c>
      <c r="E87" s="24">
        <v>44795</v>
      </c>
      <c r="F87" s="25" t="s">
        <v>135</v>
      </c>
      <c r="G87" s="25" t="s">
        <v>136</v>
      </c>
      <c r="H87" s="23" t="s">
        <v>3</v>
      </c>
      <c r="I87" s="23"/>
      <c r="J87" s="27">
        <v>7.33</v>
      </c>
      <c r="K87" s="27">
        <v>21.1</v>
      </c>
      <c r="L87" s="28">
        <v>1437</v>
      </c>
      <c r="M87" s="27">
        <f t="shared" si="7"/>
        <v>1.4370000000000001</v>
      </c>
      <c r="N87" s="27" t="s">
        <v>33</v>
      </c>
      <c r="O87" s="27">
        <v>123.5</v>
      </c>
      <c r="P87" s="27">
        <v>173</v>
      </c>
      <c r="Q87" s="27">
        <v>1.25</v>
      </c>
      <c r="T87" s="23">
        <v>64.5</v>
      </c>
      <c r="U87" s="23">
        <f t="shared" si="4"/>
        <v>65</v>
      </c>
      <c r="V87" s="27">
        <v>4.21</v>
      </c>
      <c r="W87" s="30">
        <v>2.3452199999999999</v>
      </c>
      <c r="X87" s="31">
        <v>234.52199999999999</v>
      </c>
      <c r="Y87" s="30">
        <v>0.49598999999999999</v>
      </c>
      <c r="Z87" s="31">
        <v>184.923</v>
      </c>
      <c r="AA87" s="31"/>
      <c r="AB87" s="31"/>
      <c r="AL87" s="27"/>
    </row>
    <row r="88" spans="1:38" s="26" customFormat="1" x14ac:dyDescent="0.35">
      <c r="A88" s="23" t="s">
        <v>31</v>
      </c>
      <c r="B88" s="23">
        <v>1</v>
      </c>
      <c r="C88" s="23" t="s">
        <v>75</v>
      </c>
      <c r="D88" s="24">
        <v>44797</v>
      </c>
      <c r="E88" s="24">
        <v>44795</v>
      </c>
      <c r="F88" s="25" t="s">
        <v>135</v>
      </c>
      <c r="G88" s="25" t="s">
        <v>136</v>
      </c>
      <c r="H88" s="23" t="s">
        <v>3</v>
      </c>
      <c r="I88" s="23"/>
      <c r="J88" s="27">
        <v>7.7</v>
      </c>
      <c r="K88" s="27">
        <v>20.7</v>
      </c>
      <c r="L88" s="28">
        <v>1434</v>
      </c>
      <c r="M88" s="27">
        <f t="shared" si="7"/>
        <v>1.4339999999999999</v>
      </c>
      <c r="N88" s="27" t="s">
        <v>33</v>
      </c>
      <c r="O88" s="27">
        <v>136</v>
      </c>
      <c r="P88" s="27">
        <v>174.7</v>
      </c>
      <c r="Q88" s="27">
        <v>1.06</v>
      </c>
      <c r="R88" s="26">
        <v>115.3</v>
      </c>
      <c r="S88" s="26">
        <v>0.73199999999999998</v>
      </c>
      <c r="T88" s="23">
        <v>62.6</v>
      </c>
      <c r="U88" s="23">
        <f t="shared" si="4"/>
        <v>63</v>
      </c>
      <c r="V88" s="27">
        <v>4.03</v>
      </c>
      <c r="W88" s="30">
        <v>2.3849200000000002</v>
      </c>
      <c r="X88" s="31">
        <v>238.49200000000002</v>
      </c>
      <c r="Y88" s="30">
        <v>0.50861000000000001</v>
      </c>
      <c r="Z88" s="31">
        <v>187.63100000000003</v>
      </c>
      <c r="AA88" s="31"/>
      <c r="AB88" s="31"/>
      <c r="AL88" s="27"/>
    </row>
    <row r="89" spans="1:38" s="26" customFormat="1" x14ac:dyDescent="0.35">
      <c r="A89" s="23" t="s">
        <v>31</v>
      </c>
      <c r="B89" s="23">
        <v>1</v>
      </c>
      <c r="C89" s="23" t="s">
        <v>76</v>
      </c>
      <c r="D89" s="24">
        <v>44799</v>
      </c>
      <c r="E89" s="24">
        <v>44795</v>
      </c>
      <c r="F89" s="25" t="s">
        <v>135</v>
      </c>
      <c r="G89" s="25" t="s">
        <v>136</v>
      </c>
      <c r="H89" s="23" t="s">
        <v>3</v>
      </c>
      <c r="I89" s="23"/>
      <c r="J89" s="27">
        <v>7.51</v>
      </c>
      <c r="K89" s="27">
        <v>20.100000000000001</v>
      </c>
      <c r="L89" s="28">
        <v>1437</v>
      </c>
      <c r="M89" s="27">
        <f t="shared" si="7"/>
        <v>1.4370000000000001</v>
      </c>
      <c r="N89" s="27" t="s">
        <v>33</v>
      </c>
      <c r="O89" s="27">
        <v>143</v>
      </c>
      <c r="P89" s="27">
        <v>168.9</v>
      </c>
      <c r="Q89" s="27">
        <v>1.65</v>
      </c>
      <c r="R89" s="26">
        <v>117.3</v>
      </c>
      <c r="S89" s="26">
        <v>0.66400000000000003</v>
      </c>
      <c r="T89" s="23">
        <v>18.2</v>
      </c>
      <c r="U89" s="23">
        <f t="shared" si="4"/>
        <v>18</v>
      </c>
      <c r="V89" s="27">
        <v>1.78</v>
      </c>
      <c r="W89" s="30">
        <v>2.3858999999999999</v>
      </c>
      <c r="X89" s="31">
        <v>238.59</v>
      </c>
      <c r="Y89" s="30">
        <v>0.51482000000000006</v>
      </c>
      <c r="Z89" s="31">
        <v>187.108</v>
      </c>
      <c r="AA89" s="31"/>
      <c r="AB89" s="31"/>
      <c r="AL89" s="27"/>
    </row>
    <row r="90" spans="1:38" s="26" customFormat="1" x14ac:dyDescent="0.35">
      <c r="A90" s="23" t="s">
        <v>56</v>
      </c>
      <c r="B90" s="23">
        <v>10</v>
      </c>
      <c r="C90" s="23" t="s">
        <v>77</v>
      </c>
      <c r="D90" s="24">
        <v>44802</v>
      </c>
      <c r="E90" s="24">
        <v>44802</v>
      </c>
      <c r="F90" s="25" t="s">
        <v>135</v>
      </c>
      <c r="G90" s="25" t="s">
        <v>136</v>
      </c>
      <c r="H90" s="23" t="s">
        <v>3</v>
      </c>
      <c r="I90" s="23"/>
      <c r="J90" s="27">
        <v>7.6</v>
      </c>
      <c r="K90" s="27">
        <v>23.1</v>
      </c>
      <c r="L90" s="28">
        <v>1364</v>
      </c>
      <c r="M90" s="27">
        <f t="shared" si="7"/>
        <v>1.3640000000000001</v>
      </c>
      <c r="N90" s="27" t="s">
        <v>33</v>
      </c>
      <c r="O90" s="27">
        <v>124</v>
      </c>
      <c r="P90" s="27">
        <v>120.7</v>
      </c>
      <c r="Q90" s="27">
        <v>9.5000000000000001E-2</v>
      </c>
      <c r="R90" s="27"/>
      <c r="S90" s="27"/>
      <c r="T90" s="23">
        <v>33.200000000000003</v>
      </c>
      <c r="U90" s="23">
        <f t="shared" si="4"/>
        <v>33</v>
      </c>
      <c r="V90" s="27">
        <v>2.38</v>
      </c>
      <c r="W90" s="30">
        <v>2.1782900000000001</v>
      </c>
      <c r="X90" s="31">
        <v>217.82900000000001</v>
      </c>
      <c r="Y90" s="30">
        <v>0.4874</v>
      </c>
      <c r="Z90" s="31">
        <v>169.089</v>
      </c>
      <c r="AA90" s="31"/>
      <c r="AB90" s="31"/>
      <c r="AL90" s="27"/>
    </row>
    <row r="91" spans="1:38" s="26" customFormat="1" x14ac:dyDescent="0.35">
      <c r="A91" s="23" t="s">
        <v>31</v>
      </c>
      <c r="B91" s="23">
        <v>1</v>
      </c>
      <c r="C91" s="23" t="s">
        <v>78</v>
      </c>
      <c r="D91" s="24">
        <v>44803</v>
      </c>
      <c r="E91" s="24">
        <v>44802</v>
      </c>
      <c r="F91" s="25" t="s">
        <v>135</v>
      </c>
      <c r="G91" s="25" t="s">
        <v>136</v>
      </c>
      <c r="H91" s="23" t="s">
        <v>3</v>
      </c>
      <c r="I91" s="23"/>
      <c r="J91" s="27">
        <v>7.65</v>
      </c>
      <c r="K91" s="27">
        <v>17.3</v>
      </c>
      <c r="L91" s="28">
        <v>1373</v>
      </c>
      <c r="M91" s="27">
        <f t="shared" si="7"/>
        <v>1.373</v>
      </c>
      <c r="N91" s="27" t="s">
        <v>33</v>
      </c>
      <c r="O91" s="27">
        <v>131.5</v>
      </c>
      <c r="P91" s="27">
        <v>101</v>
      </c>
      <c r="Q91" s="27">
        <v>1.74</v>
      </c>
      <c r="R91" s="27"/>
      <c r="S91" s="27"/>
      <c r="T91" s="23">
        <v>57.1</v>
      </c>
      <c r="U91" s="23">
        <f t="shared" si="4"/>
        <v>57</v>
      </c>
      <c r="V91" s="27">
        <v>3.66</v>
      </c>
      <c r="W91" s="30">
        <v>2.1334300000000002</v>
      </c>
      <c r="X91" s="31">
        <v>213.34300000000002</v>
      </c>
      <c r="Y91" s="30">
        <v>0.48520000000000002</v>
      </c>
      <c r="Z91" s="31">
        <v>164.82300000000001</v>
      </c>
      <c r="AA91" s="31"/>
      <c r="AB91" s="31"/>
      <c r="AL91" s="27"/>
    </row>
    <row r="92" spans="1:38" s="26" customFormat="1" x14ac:dyDescent="0.35">
      <c r="A92" s="23" t="s">
        <v>56</v>
      </c>
      <c r="B92" s="23">
        <v>10</v>
      </c>
      <c r="C92" s="23" t="s">
        <v>79</v>
      </c>
      <c r="D92" s="24">
        <v>44804</v>
      </c>
      <c r="E92" s="24">
        <v>44802</v>
      </c>
      <c r="F92" s="25" t="s">
        <v>135</v>
      </c>
      <c r="G92" s="25" t="s">
        <v>136</v>
      </c>
      <c r="H92" s="23" t="s">
        <v>3</v>
      </c>
      <c r="I92" s="23"/>
      <c r="J92" s="27">
        <v>7.73</v>
      </c>
      <c r="K92" s="27">
        <v>15.3</v>
      </c>
      <c r="L92" s="28">
        <v>1374</v>
      </c>
      <c r="M92" s="27">
        <f t="shared" si="7"/>
        <v>1.3740000000000001</v>
      </c>
      <c r="N92" s="27" t="s">
        <v>33</v>
      </c>
      <c r="O92" s="27">
        <v>121.5</v>
      </c>
      <c r="P92" s="27">
        <v>120.1</v>
      </c>
      <c r="Q92" s="27">
        <v>2.48</v>
      </c>
      <c r="R92" s="26">
        <v>67.650000000000006</v>
      </c>
      <c r="S92" s="26">
        <v>0.21099999999999999</v>
      </c>
      <c r="T92" s="23">
        <v>54.4</v>
      </c>
      <c r="U92" s="23">
        <f t="shared" si="4"/>
        <v>54</v>
      </c>
      <c r="V92" s="27">
        <v>3.7</v>
      </c>
      <c r="W92" s="30">
        <v>2.11158</v>
      </c>
      <c r="X92" s="31">
        <v>211.15800000000002</v>
      </c>
      <c r="Y92" s="30">
        <v>0.47710000000000002</v>
      </c>
      <c r="Z92" s="31">
        <v>163.44799999999998</v>
      </c>
      <c r="AA92" s="31"/>
      <c r="AB92" s="31"/>
      <c r="AL92" s="27"/>
    </row>
    <row r="93" spans="1:38" s="26" customFormat="1" x14ac:dyDescent="0.35">
      <c r="A93" s="23" t="s">
        <v>56</v>
      </c>
      <c r="B93" s="23">
        <v>10</v>
      </c>
      <c r="C93" s="23" t="s">
        <v>80</v>
      </c>
      <c r="D93" s="24">
        <v>44805</v>
      </c>
      <c r="E93" s="24">
        <v>44802</v>
      </c>
      <c r="F93" s="25" t="s">
        <v>135</v>
      </c>
      <c r="G93" s="25" t="s">
        <v>136</v>
      </c>
      <c r="H93" s="23" t="s">
        <v>3</v>
      </c>
      <c r="I93" s="23"/>
      <c r="J93" s="27">
        <v>7.54</v>
      </c>
      <c r="K93" s="27">
        <v>14.7</v>
      </c>
      <c r="L93" s="28">
        <v>1381</v>
      </c>
      <c r="M93" s="27">
        <f t="shared" si="7"/>
        <v>1.381</v>
      </c>
      <c r="N93" s="27" t="s">
        <v>33</v>
      </c>
      <c r="O93" s="27">
        <v>111.5</v>
      </c>
      <c r="P93" s="27">
        <v>127.4</v>
      </c>
      <c r="Q93" s="27">
        <v>0.57299999999999995</v>
      </c>
      <c r="R93" s="27"/>
      <c r="S93" s="27"/>
      <c r="T93" s="23">
        <v>54.4</v>
      </c>
      <c r="U93" s="23">
        <f t="shared" si="4"/>
        <v>54</v>
      </c>
      <c r="V93" s="27">
        <v>4.0199999999999996</v>
      </c>
      <c r="W93" s="30">
        <v>2.0705900000000002</v>
      </c>
      <c r="X93" s="31">
        <v>207.05900000000003</v>
      </c>
      <c r="Y93" s="30">
        <v>0.46800000000000003</v>
      </c>
      <c r="Z93" s="31">
        <v>160.25900000000001</v>
      </c>
      <c r="AA93" s="31"/>
      <c r="AB93" s="31"/>
      <c r="AL93" s="27"/>
    </row>
    <row r="94" spans="1:38" s="26" customFormat="1" x14ac:dyDescent="0.35">
      <c r="A94" s="23" t="s">
        <v>56</v>
      </c>
      <c r="B94" s="23">
        <v>10</v>
      </c>
      <c r="C94" s="23" t="s">
        <v>81</v>
      </c>
      <c r="D94" s="24">
        <v>44806</v>
      </c>
      <c r="E94" s="24">
        <v>44802</v>
      </c>
      <c r="F94" s="25" t="s">
        <v>135</v>
      </c>
      <c r="G94" s="25" t="s">
        <v>136</v>
      </c>
      <c r="H94" s="23" t="s">
        <v>3</v>
      </c>
      <c r="I94" s="23"/>
      <c r="J94" s="27">
        <v>7.6</v>
      </c>
      <c r="K94" s="27">
        <v>16.7</v>
      </c>
      <c r="L94" s="28">
        <v>1377</v>
      </c>
      <c r="M94" s="27">
        <f t="shared" si="7"/>
        <v>1.377</v>
      </c>
      <c r="N94" s="27" t="s">
        <v>33</v>
      </c>
      <c r="O94" s="27">
        <v>114.33333333333333</v>
      </c>
      <c r="P94" s="27">
        <v>123.7</v>
      </c>
      <c r="Q94" s="27">
        <v>2.2799999999999998</v>
      </c>
      <c r="R94" s="27"/>
      <c r="S94" s="27"/>
      <c r="T94" s="23">
        <v>60.3</v>
      </c>
      <c r="U94" s="23">
        <f t="shared" si="4"/>
        <v>60</v>
      </c>
      <c r="V94" s="27">
        <v>4.26</v>
      </c>
      <c r="W94" s="30">
        <v>2.01973</v>
      </c>
      <c r="X94" s="31">
        <v>201.97300000000001</v>
      </c>
      <c r="Y94" s="30">
        <v>0.46115</v>
      </c>
      <c r="Z94" s="31">
        <v>155.858</v>
      </c>
      <c r="AA94" s="31"/>
      <c r="AB94" s="31"/>
      <c r="AL94" s="27"/>
    </row>
    <row r="95" spans="1:38" s="26" customFormat="1" x14ac:dyDescent="0.35">
      <c r="A95" s="23" t="s">
        <v>56</v>
      </c>
      <c r="B95" s="23">
        <v>10</v>
      </c>
      <c r="C95" s="23" t="s">
        <v>82</v>
      </c>
      <c r="D95" s="24">
        <v>44831</v>
      </c>
      <c r="E95" s="24">
        <v>44827</v>
      </c>
      <c r="F95" s="25" t="s">
        <v>135</v>
      </c>
      <c r="G95" s="25" t="s">
        <v>136</v>
      </c>
      <c r="H95" s="23" t="s">
        <v>3</v>
      </c>
      <c r="I95" s="23"/>
      <c r="J95" s="27">
        <v>7.27</v>
      </c>
      <c r="K95" s="27">
        <v>14.3</v>
      </c>
      <c r="L95" s="28">
        <v>1485</v>
      </c>
      <c r="M95" s="27">
        <f t="shared" si="7"/>
        <v>1.4850000000000001</v>
      </c>
      <c r="N95" s="27" t="s">
        <v>33</v>
      </c>
      <c r="O95" s="27">
        <v>134.33333333333334</v>
      </c>
      <c r="P95" s="27">
        <v>184.7</v>
      </c>
      <c r="Q95" s="27">
        <v>0.34399999999999997</v>
      </c>
      <c r="R95" s="26">
        <v>99.81</v>
      </c>
      <c r="S95" s="26">
        <v>0.59</v>
      </c>
      <c r="T95" s="23">
        <v>50.7</v>
      </c>
      <c r="U95" s="23">
        <f t="shared" si="4"/>
        <v>51</v>
      </c>
      <c r="V95" s="27">
        <v>4.22</v>
      </c>
      <c r="W95" s="30">
        <v>2.38504</v>
      </c>
      <c r="X95" s="31">
        <v>238.50399999999999</v>
      </c>
      <c r="Y95" s="30">
        <v>0.5131</v>
      </c>
      <c r="Z95" s="31">
        <v>187.19399999999999</v>
      </c>
      <c r="AA95" s="31"/>
      <c r="AB95" s="31"/>
      <c r="AL95" s="27"/>
    </row>
    <row r="96" spans="1:38" s="26" customFormat="1" x14ac:dyDescent="0.35">
      <c r="A96" s="23" t="s">
        <v>56</v>
      </c>
      <c r="B96" s="23">
        <v>10</v>
      </c>
      <c r="C96" s="23" t="s">
        <v>83</v>
      </c>
      <c r="D96" s="24">
        <v>44833</v>
      </c>
      <c r="E96" s="24">
        <v>44827</v>
      </c>
      <c r="F96" s="25" t="s">
        <v>135</v>
      </c>
      <c r="G96" s="25" t="s">
        <v>136</v>
      </c>
      <c r="H96" s="23" t="s">
        <v>3</v>
      </c>
      <c r="I96" s="23"/>
      <c r="J96" s="27">
        <v>7.32</v>
      </c>
      <c r="K96" s="27">
        <v>16.2</v>
      </c>
      <c r="L96" s="28">
        <v>1483</v>
      </c>
      <c r="M96" s="27">
        <f t="shared" si="7"/>
        <v>1.4830000000000001</v>
      </c>
      <c r="N96" s="27" t="s">
        <v>33</v>
      </c>
      <c r="O96" s="27">
        <v>140.66666666666666</v>
      </c>
      <c r="P96" s="27">
        <v>164.6</v>
      </c>
      <c r="Q96" s="27">
        <v>1.05</v>
      </c>
      <c r="T96" s="23">
        <v>48</v>
      </c>
      <c r="U96" s="23">
        <f t="shared" si="4"/>
        <v>48</v>
      </c>
      <c r="V96" s="27">
        <v>3.84</v>
      </c>
      <c r="W96" s="30">
        <v>2.4331399999999999</v>
      </c>
      <c r="X96" s="31">
        <v>243.31399999999996</v>
      </c>
      <c r="Y96" s="30">
        <v>0.52590999999999999</v>
      </c>
      <c r="Z96" s="31">
        <v>190.72299999999998</v>
      </c>
      <c r="AA96" s="31"/>
      <c r="AB96" s="31"/>
      <c r="AL96" s="27"/>
    </row>
    <row r="97" spans="1:38" s="26" customFormat="1" x14ac:dyDescent="0.35">
      <c r="A97" s="23" t="s">
        <v>56</v>
      </c>
      <c r="B97" s="23">
        <v>10</v>
      </c>
      <c r="C97" s="23" t="s">
        <v>84</v>
      </c>
      <c r="D97" s="24">
        <v>44844</v>
      </c>
      <c r="E97" s="24">
        <v>44844</v>
      </c>
      <c r="F97" s="25" t="s">
        <v>135</v>
      </c>
      <c r="G97" s="25" t="s">
        <v>136</v>
      </c>
      <c r="H97" s="23" t="s">
        <v>3</v>
      </c>
      <c r="I97" s="23"/>
      <c r="J97" s="27">
        <v>7.2809999999999997</v>
      </c>
      <c r="K97" s="27">
        <v>20.100000000000001</v>
      </c>
      <c r="L97" s="28">
        <v>1467</v>
      </c>
      <c r="M97" s="27">
        <f t="shared" si="7"/>
        <v>1.4670000000000001</v>
      </c>
      <c r="N97" s="27" t="s">
        <v>33</v>
      </c>
      <c r="O97" s="27">
        <v>142.5</v>
      </c>
      <c r="P97" s="27">
        <v>193.2</v>
      </c>
      <c r="Q97" s="27">
        <v>0.98299999999999998</v>
      </c>
      <c r="R97" s="27">
        <v>135.1</v>
      </c>
      <c r="S97" s="26">
        <v>0.54</v>
      </c>
      <c r="T97" s="23">
        <v>57.5</v>
      </c>
      <c r="U97" s="23">
        <f t="shared" si="4"/>
        <v>58</v>
      </c>
      <c r="V97" s="27">
        <v>3.73</v>
      </c>
      <c r="W97" s="30">
        <v>3.4461000000000004</v>
      </c>
      <c r="X97" s="31">
        <f t="shared" ref="X97" si="8">(W97/10)*1000</f>
        <v>344.61</v>
      </c>
      <c r="Y97" s="30">
        <v>0.73680000000000001</v>
      </c>
      <c r="Z97" s="31">
        <f t="shared" ref="Z97" si="9">((W97-Y97)/10)*1000</f>
        <v>270.93</v>
      </c>
      <c r="AA97" s="31"/>
      <c r="AB97" s="31"/>
      <c r="AL97" s="27"/>
    </row>
    <row r="98" spans="1:38" s="26" customFormat="1" x14ac:dyDescent="0.35">
      <c r="A98" s="23" t="s">
        <v>56</v>
      </c>
      <c r="B98" s="23">
        <v>10</v>
      </c>
      <c r="C98" s="23" t="s">
        <v>85</v>
      </c>
      <c r="D98" s="24">
        <v>44845</v>
      </c>
      <c r="E98" s="24">
        <v>44844</v>
      </c>
      <c r="F98" s="25" t="s">
        <v>135</v>
      </c>
      <c r="G98" s="25" t="s">
        <v>136</v>
      </c>
      <c r="H98" s="23" t="s">
        <v>3</v>
      </c>
      <c r="I98" s="41" t="s">
        <v>86</v>
      </c>
      <c r="J98" s="27">
        <v>7.3680000000000003</v>
      </c>
      <c r="K98" s="27">
        <v>21.2</v>
      </c>
      <c r="L98" s="28">
        <v>1459</v>
      </c>
      <c r="M98" s="27">
        <f t="shared" si="7"/>
        <v>1.4590000000000001</v>
      </c>
      <c r="N98" s="27" t="s">
        <v>33</v>
      </c>
      <c r="O98" s="27">
        <v>151</v>
      </c>
      <c r="P98" s="27">
        <v>173.8</v>
      </c>
      <c r="Q98" s="27">
        <v>3.5000000000000003E-2</v>
      </c>
      <c r="R98" s="27">
        <v>131.5</v>
      </c>
      <c r="S98" s="26">
        <v>0.32100000000000001</v>
      </c>
      <c r="T98" s="23">
        <v>54</v>
      </c>
      <c r="U98" s="23">
        <f t="shared" si="4"/>
        <v>54</v>
      </c>
      <c r="V98" s="27">
        <v>3.55</v>
      </c>
      <c r="W98" s="30">
        <v>2.5800399999999999</v>
      </c>
      <c r="X98" s="31">
        <v>258.00400000000002</v>
      </c>
      <c r="Y98" s="30">
        <v>0.53791999999999995</v>
      </c>
      <c r="Z98" s="31">
        <v>204.21199999999999</v>
      </c>
      <c r="AA98" s="31"/>
      <c r="AB98" s="31"/>
      <c r="AL98" s="27"/>
    </row>
    <row r="99" spans="1:38" s="26" customFormat="1" x14ac:dyDescent="0.35">
      <c r="A99" s="23" t="s">
        <v>31</v>
      </c>
      <c r="B99" s="23">
        <v>1</v>
      </c>
      <c r="C99" s="23" t="s">
        <v>87</v>
      </c>
      <c r="D99" s="24">
        <v>44847</v>
      </c>
      <c r="E99" s="24">
        <v>44844</v>
      </c>
      <c r="F99" s="25" t="s">
        <v>135</v>
      </c>
      <c r="G99" s="25" t="s">
        <v>136</v>
      </c>
      <c r="H99" s="23" t="s">
        <v>3</v>
      </c>
      <c r="I99" s="23"/>
      <c r="J99" s="27">
        <v>7.1689999999999996</v>
      </c>
      <c r="K99" s="27">
        <v>20.7</v>
      </c>
      <c r="L99" s="28">
        <v>1468</v>
      </c>
      <c r="M99" s="27">
        <f t="shared" si="7"/>
        <v>1.468</v>
      </c>
      <c r="N99" s="27" t="s">
        <v>33</v>
      </c>
      <c r="O99" s="27">
        <v>153</v>
      </c>
      <c r="P99" s="27">
        <v>184.9</v>
      </c>
      <c r="Q99" s="27">
        <v>2.65</v>
      </c>
      <c r="T99" s="23">
        <v>56</v>
      </c>
      <c r="U99" s="23">
        <f t="shared" si="4"/>
        <v>56</v>
      </c>
      <c r="V99" s="27">
        <v>4.12</v>
      </c>
      <c r="W99" s="30">
        <v>2.5624799999999999</v>
      </c>
      <c r="X99" s="31">
        <v>256.24799999999999</v>
      </c>
      <c r="Y99" s="30">
        <v>0.52281999999999995</v>
      </c>
      <c r="Z99" s="31">
        <v>203.96600000000001</v>
      </c>
      <c r="AA99" s="31"/>
      <c r="AB99" s="31"/>
      <c r="AL99" s="27"/>
    </row>
    <row r="100" spans="1:38" s="26" customFormat="1" x14ac:dyDescent="0.35">
      <c r="A100" s="23" t="s">
        <v>56</v>
      </c>
      <c r="B100" s="23">
        <v>10</v>
      </c>
      <c r="C100" s="23" t="s">
        <v>88</v>
      </c>
      <c r="D100" s="24">
        <v>44858</v>
      </c>
      <c r="E100" s="24">
        <v>44858</v>
      </c>
      <c r="F100" s="25" t="s">
        <v>135</v>
      </c>
      <c r="G100" s="25" t="s">
        <v>136</v>
      </c>
      <c r="H100" s="23" t="s">
        <v>3</v>
      </c>
      <c r="I100" s="23"/>
      <c r="J100" s="27">
        <v>7.3230000000000004</v>
      </c>
      <c r="K100" s="27">
        <v>21</v>
      </c>
      <c r="L100" s="28">
        <v>1480</v>
      </c>
      <c r="M100" s="27">
        <f t="shared" si="7"/>
        <v>1.48</v>
      </c>
      <c r="N100" s="27" t="s">
        <v>33</v>
      </c>
      <c r="O100" s="27">
        <v>139</v>
      </c>
      <c r="P100" s="27">
        <v>241</v>
      </c>
      <c r="Q100" s="27">
        <v>0.57999999999999996</v>
      </c>
      <c r="R100" s="26">
        <v>184</v>
      </c>
      <c r="S100" s="26">
        <v>0.93300000000000005</v>
      </c>
      <c r="T100" s="23">
        <v>54.9</v>
      </c>
      <c r="U100" s="23">
        <f t="shared" si="4"/>
        <v>55</v>
      </c>
      <c r="V100" s="27">
        <v>2.46</v>
      </c>
      <c r="W100" s="30">
        <v>2.859</v>
      </c>
      <c r="X100" s="31">
        <f t="shared" ref="X100:X101" si="10">(W100/10)*1000</f>
        <v>285.89999999999998</v>
      </c>
      <c r="Y100" s="30">
        <v>0.51570000000000005</v>
      </c>
      <c r="Z100" s="31">
        <f t="shared" ref="Z100:Z101" si="11">((W100-Y100)/10)*1000</f>
        <v>234.33</v>
      </c>
      <c r="AA100" s="31"/>
      <c r="AB100" s="31"/>
      <c r="AL100" s="27"/>
    </row>
    <row r="101" spans="1:38" s="26" customFormat="1" x14ac:dyDescent="0.35">
      <c r="A101" s="23" t="s">
        <v>31</v>
      </c>
      <c r="B101" s="23">
        <v>1</v>
      </c>
      <c r="C101" s="23" t="s">
        <v>89</v>
      </c>
      <c r="D101" s="24">
        <v>44861</v>
      </c>
      <c r="E101" s="24">
        <v>44858</v>
      </c>
      <c r="F101" s="25" t="s">
        <v>135</v>
      </c>
      <c r="G101" s="25" t="s">
        <v>136</v>
      </c>
      <c r="H101" s="23" t="s">
        <v>3</v>
      </c>
      <c r="I101" s="23"/>
      <c r="J101" s="27">
        <v>7.165</v>
      </c>
      <c r="K101" s="27">
        <v>15.5</v>
      </c>
      <c r="L101" s="28">
        <v>1472</v>
      </c>
      <c r="M101" s="27">
        <f t="shared" si="7"/>
        <v>1.472</v>
      </c>
      <c r="N101" s="27" t="s">
        <v>33</v>
      </c>
      <c r="O101" s="27">
        <v>151</v>
      </c>
      <c r="P101" s="27">
        <v>228</v>
      </c>
      <c r="Q101" s="27">
        <v>0.21</v>
      </c>
      <c r="T101" s="23">
        <v>54.2</v>
      </c>
      <c r="U101" s="23">
        <f t="shared" si="4"/>
        <v>54</v>
      </c>
      <c r="V101" s="27">
        <v>3.12</v>
      </c>
      <c r="W101" s="30">
        <v>2.8366699999999998</v>
      </c>
      <c r="X101" s="31">
        <f t="shared" si="10"/>
        <v>283.66700000000003</v>
      </c>
      <c r="Y101" s="30">
        <v>0.57728999999999997</v>
      </c>
      <c r="Z101" s="31">
        <f t="shared" si="11"/>
        <v>225.93799999999996</v>
      </c>
      <c r="AA101" s="31"/>
      <c r="AB101" s="31"/>
      <c r="AL101" s="27"/>
    </row>
    <row r="102" spans="1:38" s="26" customFormat="1" x14ac:dyDescent="0.35">
      <c r="A102" s="23" t="s">
        <v>31</v>
      </c>
      <c r="B102" s="23">
        <v>1</v>
      </c>
      <c r="C102" s="23" t="s">
        <v>90</v>
      </c>
      <c r="D102" s="24">
        <v>44862</v>
      </c>
      <c r="E102" s="24">
        <v>44858</v>
      </c>
      <c r="F102" s="25" t="s">
        <v>135</v>
      </c>
      <c r="G102" s="25" t="s">
        <v>136</v>
      </c>
      <c r="H102" s="23" t="s">
        <v>3</v>
      </c>
      <c r="I102" s="23"/>
      <c r="J102" s="27">
        <v>7.0830000000000002</v>
      </c>
      <c r="K102" s="27">
        <v>19.899999999999999</v>
      </c>
      <c r="L102" s="28">
        <v>1479</v>
      </c>
      <c r="M102" s="27">
        <f t="shared" si="7"/>
        <v>1.4790000000000001</v>
      </c>
      <c r="N102" s="27" t="s">
        <v>33</v>
      </c>
      <c r="O102" s="27">
        <v>144.11000000000001</v>
      </c>
      <c r="P102" s="31">
        <v>231.1</v>
      </c>
      <c r="Q102" s="27">
        <v>0.84199999999999997</v>
      </c>
      <c r="R102" s="26">
        <v>168.9</v>
      </c>
      <c r="S102" s="26">
        <v>4.37</v>
      </c>
      <c r="T102" s="23">
        <v>54</v>
      </c>
      <c r="U102" s="23">
        <f t="shared" si="4"/>
        <v>54</v>
      </c>
      <c r="V102" s="27">
        <v>4.04</v>
      </c>
      <c r="W102" s="30">
        <v>2.6621800000000002</v>
      </c>
      <c r="X102" s="31">
        <v>266.21800000000002</v>
      </c>
      <c r="Y102" s="30">
        <v>0.51685999999999999</v>
      </c>
      <c r="Z102" s="31">
        <v>214.53200000000004</v>
      </c>
      <c r="AA102" s="31"/>
      <c r="AB102" s="31"/>
      <c r="AL102" s="27"/>
    </row>
    <row r="103" spans="1:38" s="26" customFormat="1" x14ac:dyDescent="0.35">
      <c r="A103" s="23" t="s">
        <v>56</v>
      </c>
      <c r="B103" s="23">
        <v>10</v>
      </c>
      <c r="C103" s="23" t="s">
        <v>92</v>
      </c>
      <c r="D103" s="24">
        <v>44872</v>
      </c>
      <c r="E103" s="24">
        <v>44872</v>
      </c>
      <c r="F103" s="25" t="s">
        <v>135</v>
      </c>
      <c r="G103" s="25" t="s">
        <v>136</v>
      </c>
      <c r="H103" s="23" t="s">
        <v>3</v>
      </c>
      <c r="I103" s="23"/>
      <c r="J103" s="27">
        <v>7.2409999999999997</v>
      </c>
      <c r="K103" s="27">
        <v>20.6</v>
      </c>
      <c r="L103" s="28">
        <v>1490</v>
      </c>
      <c r="M103" s="27">
        <f t="shared" si="7"/>
        <v>1.49</v>
      </c>
      <c r="N103" s="27" t="s">
        <v>33</v>
      </c>
      <c r="O103" s="27">
        <v>142</v>
      </c>
      <c r="P103" s="27">
        <v>220.7</v>
      </c>
      <c r="Q103" s="27">
        <v>1.5</v>
      </c>
      <c r="R103" s="26">
        <v>159</v>
      </c>
      <c r="S103" s="26">
        <v>2.4500000000000002</v>
      </c>
      <c r="T103" s="23">
        <v>58.1</v>
      </c>
      <c r="U103" s="23">
        <f t="shared" si="4"/>
        <v>58</v>
      </c>
      <c r="V103" s="27">
        <v>4.41</v>
      </c>
      <c r="W103" s="30">
        <v>2.8548</v>
      </c>
      <c r="X103" s="31">
        <v>285.48</v>
      </c>
      <c r="Y103" s="30">
        <v>0.58589999999999998</v>
      </c>
      <c r="Z103" s="31">
        <v>226.89</v>
      </c>
      <c r="AA103" s="31"/>
      <c r="AB103" s="31"/>
      <c r="AL103" s="27"/>
    </row>
    <row r="104" spans="1:38" s="26" customFormat="1" x14ac:dyDescent="0.35">
      <c r="A104" s="23" t="s">
        <v>31</v>
      </c>
      <c r="B104" s="23">
        <v>1</v>
      </c>
      <c r="C104" s="23" t="s">
        <v>93</v>
      </c>
      <c r="D104" s="24">
        <v>44875</v>
      </c>
      <c r="E104" s="24">
        <v>44872</v>
      </c>
      <c r="F104" s="25" t="s">
        <v>135</v>
      </c>
      <c r="G104" s="25" t="s">
        <v>136</v>
      </c>
      <c r="H104" s="23" t="s">
        <v>3</v>
      </c>
      <c r="I104" s="23"/>
      <c r="J104" s="27">
        <v>7.4470000000000001</v>
      </c>
      <c r="K104" s="27">
        <v>19.8</v>
      </c>
      <c r="L104" s="28">
        <v>1491</v>
      </c>
      <c r="M104" s="27">
        <f t="shared" si="7"/>
        <v>1.4910000000000001</v>
      </c>
      <c r="N104" s="27"/>
      <c r="O104" s="27">
        <v>146</v>
      </c>
      <c r="P104" s="27">
        <v>195.6</v>
      </c>
      <c r="Q104" s="27">
        <v>0.58799999999999997</v>
      </c>
      <c r="R104" s="26">
        <v>134.69999999999999</v>
      </c>
      <c r="S104" s="26">
        <v>1.03</v>
      </c>
      <c r="T104" s="23">
        <v>54.6</v>
      </c>
      <c r="U104" s="23">
        <f t="shared" si="4"/>
        <v>55</v>
      </c>
      <c r="V104" s="27">
        <v>3.84</v>
      </c>
      <c r="W104" s="30">
        <v>2.7238000000000002</v>
      </c>
      <c r="X104" s="31">
        <v>272.38</v>
      </c>
      <c r="Y104" s="30">
        <v>0.57262999999999997</v>
      </c>
      <c r="Z104" s="31">
        <v>215.11700000000005</v>
      </c>
      <c r="AA104" s="31"/>
      <c r="AB104" s="31"/>
      <c r="AL104" s="27"/>
    </row>
    <row r="105" spans="1:38" s="26" customFormat="1" x14ac:dyDescent="0.35">
      <c r="A105" s="23" t="s">
        <v>56</v>
      </c>
      <c r="B105" s="23">
        <v>10</v>
      </c>
      <c r="C105" s="23" t="s">
        <v>94</v>
      </c>
      <c r="D105" s="24">
        <v>44886</v>
      </c>
      <c r="E105" s="24">
        <v>44886</v>
      </c>
      <c r="F105" s="25" t="s">
        <v>135</v>
      </c>
      <c r="G105" s="25" t="s">
        <v>136</v>
      </c>
      <c r="H105" s="23" t="s">
        <v>3</v>
      </c>
      <c r="I105" s="23"/>
      <c r="J105" s="27">
        <v>7.556</v>
      </c>
      <c r="K105" s="27">
        <v>18.399999999999999</v>
      </c>
      <c r="L105" s="28">
        <v>1564</v>
      </c>
      <c r="M105" s="27">
        <f t="shared" si="7"/>
        <v>1.5640000000000001</v>
      </c>
      <c r="N105" s="27"/>
      <c r="O105" s="27">
        <v>152</v>
      </c>
      <c r="P105" s="27">
        <v>160.4</v>
      </c>
      <c r="Q105" s="27">
        <v>2.27</v>
      </c>
      <c r="R105" s="26">
        <v>103.7</v>
      </c>
      <c r="S105" s="26">
        <v>0.66</v>
      </c>
      <c r="T105" s="23">
        <v>62.8</v>
      </c>
      <c r="U105" s="23">
        <f t="shared" si="4"/>
        <v>63</v>
      </c>
      <c r="V105" s="27">
        <v>5.22</v>
      </c>
      <c r="W105" s="30">
        <v>2.4975000000000001</v>
      </c>
      <c r="X105" s="31">
        <v>249.75</v>
      </c>
      <c r="Y105" s="30">
        <v>0.53310000000000002</v>
      </c>
      <c r="Z105" s="31">
        <v>196.44</v>
      </c>
      <c r="AA105" s="31"/>
      <c r="AB105" s="31"/>
      <c r="AL105" s="27"/>
    </row>
    <row r="106" spans="1:38" s="26" customFormat="1" x14ac:dyDescent="0.35">
      <c r="A106" s="23" t="s">
        <v>31</v>
      </c>
      <c r="B106" s="23">
        <v>1</v>
      </c>
      <c r="C106" s="23" t="s">
        <v>95</v>
      </c>
      <c r="D106" s="24">
        <v>44889</v>
      </c>
      <c r="E106" s="24">
        <v>44886</v>
      </c>
      <c r="F106" s="25" t="s">
        <v>135</v>
      </c>
      <c r="G106" s="25" t="s">
        <v>136</v>
      </c>
      <c r="H106" s="23" t="s">
        <v>3</v>
      </c>
      <c r="I106" s="23"/>
      <c r="J106" s="27">
        <v>7.4850000000000003</v>
      </c>
      <c r="K106" s="27">
        <v>17.399999999999999</v>
      </c>
      <c r="L106" s="28">
        <v>1558</v>
      </c>
      <c r="M106" s="27">
        <f t="shared" si="7"/>
        <v>1.5580000000000001</v>
      </c>
      <c r="N106" s="27"/>
      <c r="O106" s="27">
        <v>149</v>
      </c>
      <c r="P106" s="27">
        <v>160</v>
      </c>
      <c r="Q106" s="27">
        <v>2.27</v>
      </c>
      <c r="R106" s="26">
        <v>74.430000000000007</v>
      </c>
      <c r="S106" s="26">
        <v>0.64200000000000002</v>
      </c>
      <c r="T106" s="23">
        <v>60.6</v>
      </c>
      <c r="U106" s="23">
        <f t="shared" si="4"/>
        <v>61</v>
      </c>
      <c r="V106" s="27">
        <v>5.27</v>
      </c>
      <c r="W106" s="30">
        <v>2.43323</v>
      </c>
      <c r="X106" s="31">
        <v>243.32300000000001</v>
      </c>
      <c r="Y106" s="30">
        <v>0.53871000000000002</v>
      </c>
      <c r="Z106" s="31">
        <v>189.452</v>
      </c>
      <c r="AA106" s="31"/>
      <c r="AB106" s="31"/>
      <c r="AL106" s="27"/>
    </row>
    <row r="107" spans="1:38" s="26" customFormat="1" x14ac:dyDescent="0.35">
      <c r="A107" s="23" t="s">
        <v>31</v>
      </c>
      <c r="B107" s="23">
        <v>1</v>
      </c>
      <c r="C107" s="23" t="s">
        <v>95</v>
      </c>
      <c r="D107" s="24">
        <v>44889</v>
      </c>
      <c r="E107" s="24">
        <v>44886</v>
      </c>
      <c r="F107" s="25" t="s">
        <v>135</v>
      </c>
      <c r="G107" s="25" t="s">
        <v>136</v>
      </c>
      <c r="H107" s="23" t="s">
        <v>3</v>
      </c>
      <c r="I107" s="23"/>
      <c r="J107" s="27">
        <v>7.431</v>
      </c>
      <c r="K107" s="27">
        <v>18.5</v>
      </c>
      <c r="L107" s="28">
        <v>1524</v>
      </c>
      <c r="M107" s="27">
        <f t="shared" si="7"/>
        <v>1.524</v>
      </c>
      <c r="N107" s="27"/>
      <c r="O107" s="27">
        <v>162.5</v>
      </c>
      <c r="P107" s="27">
        <v>197.3</v>
      </c>
      <c r="Q107" s="27">
        <v>1.37</v>
      </c>
      <c r="R107" s="26">
        <v>105.8</v>
      </c>
      <c r="S107" s="26">
        <v>0.98099999999999998</v>
      </c>
      <c r="T107" s="23">
        <v>57.7</v>
      </c>
      <c r="U107" s="23">
        <f t="shared" si="4"/>
        <v>58</v>
      </c>
      <c r="V107" s="27">
        <v>5.23</v>
      </c>
      <c r="W107" s="30">
        <v>2.7015799999999999</v>
      </c>
      <c r="X107" s="31">
        <v>270.15800000000002</v>
      </c>
      <c r="Y107" s="30">
        <v>0.57601000000000002</v>
      </c>
      <c r="Z107" s="31">
        <v>212.55699999999996</v>
      </c>
      <c r="AA107" s="31"/>
      <c r="AB107" s="31"/>
      <c r="AL107" s="27"/>
    </row>
    <row r="108" spans="1:38" s="26" customFormat="1" x14ac:dyDescent="0.35">
      <c r="A108" s="23" t="s">
        <v>56</v>
      </c>
      <c r="B108" s="23">
        <v>10</v>
      </c>
      <c r="C108" s="23" t="s">
        <v>96</v>
      </c>
      <c r="D108" s="24">
        <v>44900</v>
      </c>
      <c r="E108" s="24">
        <v>44900</v>
      </c>
      <c r="F108" s="25" t="s">
        <v>135</v>
      </c>
      <c r="G108" s="25" t="s">
        <v>136</v>
      </c>
      <c r="H108" s="23" t="s">
        <v>3</v>
      </c>
      <c r="I108" s="23" t="s">
        <v>104</v>
      </c>
      <c r="J108" s="27">
        <v>7.335</v>
      </c>
      <c r="K108" s="27">
        <v>21.8</v>
      </c>
      <c r="L108" s="28">
        <v>1616</v>
      </c>
      <c r="M108" s="27">
        <f t="shared" si="7"/>
        <v>1.6160000000000001</v>
      </c>
      <c r="N108" s="27"/>
      <c r="O108" s="27">
        <v>149</v>
      </c>
      <c r="P108" s="27">
        <v>232.9</v>
      </c>
      <c r="Q108" s="27">
        <v>2.78</v>
      </c>
      <c r="R108" s="26">
        <v>171.8</v>
      </c>
      <c r="S108" s="26">
        <v>0.27500000000000002</v>
      </c>
      <c r="T108" s="23">
        <v>63.7</v>
      </c>
      <c r="U108" s="23">
        <f t="shared" si="4"/>
        <v>64</v>
      </c>
      <c r="V108" s="27">
        <v>4.92</v>
      </c>
      <c r="W108" s="30">
        <v>3.2517000000000005</v>
      </c>
      <c r="X108" s="31">
        <v>325.17000000000007</v>
      </c>
      <c r="Y108" s="30">
        <v>0.59748000000000001</v>
      </c>
      <c r="Z108" s="31">
        <v>265.42200000000003</v>
      </c>
      <c r="AA108" s="31"/>
      <c r="AB108" s="31"/>
      <c r="AL108" s="27"/>
    </row>
    <row r="109" spans="1:38" s="26" customFormat="1" x14ac:dyDescent="0.35">
      <c r="A109" s="23" t="s">
        <v>56</v>
      </c>
      <c r="B109" s="23">
        <v>10</v>
      </c>
      <c r="C109" s="23" t="s">
        <v>97</v>
      </c>
      <c r="D109" s="24">
        <v>44902</v>
      </c>
      <c r="E109" s="24">
        <v>44900</v>
      </c>
      <c r="F109" s="25" t="s">
        <v>135</v>
      </c>
      <c r="G109" s="25" t="s">
        <v>136</v>
      </c>
      <c r="H109" s="23" t="s">
        <v>3</v>
      </c>
      <c r="I109" s="23" t="s">
        <v>105</v>
      </c>
      <c r="J109" s="27">
        <v>7.2949999999999999</v>
      </c>
      <c r="K109" s="27">
        <v>21</v>
      </c>
      <c r="L109" s="28">
        <v>1614</v>
      </c>
      <c r="M109" s="27">
        <f t="shared" si="7"/>
        <v>1.6140000000000001</v>
      </c>
      <c r="N109" s="27"/>
      <c r="O109" s="27">
        <v>162</v>
      </c>
      <c r="P109" s="27">
        <v>241</v>
      </c>
      <c r="Q109" s="27">
        <v>8.0000000000000004E-4</v>
      </c>
      <c r="R109" s="26">
        <v>175.9</v>
      </c>
      <c r="S109" s="26">
        <v>0.45300000000000001</v>
      </c>
      <c r="T109" s="23">
        <v>71.8</v>
      </c>
      <c r="U109" s="23">
        <f t="shared" si="4"/>
        <v>72</v>
      </c>
      <c r="V109" s="27">
        <v>4.6399999999999997</v>
      </c>
      <c r="W109" s="30"/>
      <c r="X109" s="31"/>
      <c r="Y109" s="30"/>
      <c r="Z109" s="31"/>
      <c r="AA109" s="31"/>
      <c r="AB109" s="31"/>
      <c r="AL109" s="27"/>
    </row>
    <row r="110" spans="1:38" s="26" customFormat="1" x14ac:dyDescent="0.35">
      <c r="A110" s="23" t="s">
        <v>31</v>
      </c>
      <c r="B110" s="23">
        <v>1</v>
      </c>
      <c r="C110" s="23" t="s">
        <v>98</v>
      </c>
      <c r="D110" s="24">
        <v>44903</v>
      </c>
      <c r="E110" s="24">
        <v>44900</v>
      </c>
      <c r="F110" s="25" t="s">
        <v>135</v>
      </c>
      <c r="G110" s="25" t="s">
        <v>136</v>
      </c>
      <c r="H110" s="23" t="s">
        <v>3</v>
      </c>
      <c r="I110" s="23"/>
      <c r="J110" s="27">
        <v>7.52</v>
      </c>
      <c r="K110" s="27">
        <v>18</v>
      </c>
      <c r="L110" s="28">
        <v>1596</v>
      </c>
      <c r="M110" s="27">
        <f t="shared" si="7"/>
        <v>1.5960000000000001</v>
      </c>
      <c r="N110" s="27"/>
      <c r="O110" s="27">
        <v>169.5</v>
      </c>
      <c r="P110" s="27">
        <v>254.8</v>
      </c>
      <c r="Q110" s="27">
        <v>0.59899999999999998</v>
      </c>
      <c r="T110" s="23">
        <v>74.599999999999994</v>
      </c>
      <c r="U110" s="23">
        <f t="shared" si="4"/>
        <v>75</v>
      </c>
      <c r="V110" s="27">
        <v>5.14</v>
      </c>
      <c r="W110" s="30">
        <v>3.0112000000000001</v>
      </c>
      <c r="X110" s="31">
        <v>301.12</v>
      </c>
      <c r="Y110" s="30">
        <v>0.66117000000000004</v>
      </c>
      <c r="Z110" s="31">
        <v>235.00300000000001</v>
      </c>
      <c r="AA110" s="31"/>
      <c r="AB110" s="31"/>
      <c r="AL110" s="27"/>
    </row>
    <row r="111" spans="1:38" s="26" customFormat="1" x14ac:dyDescent="0.35">
      <c r="A111" s="23" t="s">
        <v>56</v>
      </c>
      <c r="B111" s="23">
        <v>10</v>
      </c>
      <c r="C111" s="23" t="s">
        <v>99</v>
      </c>
      <c r="D111" s="24">
        <v>44914</v>
      </c>
      <c r="E111" s="24">
        <v>44914</v>
      </c>
      <c r="F111" s="25" t="s">
        <v>135</v>
      </c>
      <c r="G111" s="25" t="s">
        <v>136</v>
      </c>
      <c r="H111" s="23" t="s">
        <v>3</v>
      </c>
      <c r="I111" s="23"/>
      <c r="J111" s="27">
        <v>7.49</v>
      </c>
      <c r="K111" s="27">
        <v>17.7</v>
      </c>
      <c r="L111" s="28">
        <v>1590</v>
      </c>
      <c r="M111" s="27">
        <f t="shared" si="7"/>
        <v>1.59</v>
      </c>
      <c r="N111" s="27"/>
      <c r="O111" s="27">
        <v>150</v>
      </c>
      <c r="P111" s="27">
        <v>218</v>
      </c>
      <c r="Q111" s="27">
        <v>1.7</v>
      </c>
      <c r="R111" s="26">
        <v>154.9</v>
      </c>
      <c r="S111" s="26">
        <v>1.17</v>
      </c>
      <c r="T111" s="23">
        <v>70.8</v>
      </c>
      <c r="U111" s="23">
        <f t="shared" si="4"/>
        <v>71</v>
      </c>
      <c r="V111" s="27">
        <v>7.41</v>
      </c>
      <c r="W111" s="30">
        <v>2.6694</v>
      </c>
      <c r="X111" s="31">
        <v>266.94</v>
      </c>
      <c r="Y111" s="30">
        <v>0.48533999999999999</v>
      </c>
      <c r="Z111" s="31">
        <v>218.40600000000001</v>
      </c>
      <c r="AA111" s="31"/>
      <c r="AB111" s="31"/>
      <c r="AL111" s="27"/>
    </row>
    <row r="112" spans="1:38" s="26" customFormat="1" x14ac:dyDescent="0.35">
      <c r="A112" s="23" t="s">
        <v>56</v>
      </c>
      <c r="B112" s="23">
        <v>10</v>
      </c>
      <c r="C112" s="23" t="s">
        <v>100</v>
      </c>
      <c r="D112" s="24">
        <v>44928</v>
      </c>
      <c r="E112" s="24">
        <v>44928</v>
      </c>
      <c r="F112" s="25" t="s">
        <v>135</v>
      </c>
      <c r="G112" s="25" t="s">
        <v>136</v>
      </c>
      <c r="H112" s="23" t="s">
        <v>3</v>
      </c>
      <c r="I112" s="23" t="s">
        <v>106</v>
      </c>
      <c r="J112" s="27">
        <v>7.6280000000000001</v>
      </c>
      <c r="K112" s="27">
        <v>19.899999999999999</v>
      </c>
      <c r="L112" s="28">
        <v>1534</v>
      </c>
      <c r="M112" s="27">
        <f t="shared" si="7"/>
        <v>1.534</v>
      </c>
      <c r="N112" s="27"/>
      <c r="O112" s="27">
        <v>149.5</v>
      </c>
      <c r="P112" s="27">
        <v>244.9</v>
      </c>
      <c r="Q112" s="27">
        <v>0.161</v>
      </c>
      <c r="R112" s="26">
        <v>192.8</v>
      </c>
      <c r="S112" s="26">
        <v>0.21299999999999999</v>
      </c>
      <c r="T112" s="23">
        <v>61.8</v>
      </c>
      <c r="U112" s="23">
        <f t="shared" si="4"/>
        <v>62</v>
      </c>
      <c r="V112" s="27">
        <v>4.3</v>
      </c>
      <c r="W112" s="30">
        <v>2.95431</v>
      </c>
      <c r="X112" s="31">
        <v>266.94</v>
      </c>
      <c r="Y112" s="30">
        <v>0.56687999999999994</v>
      </c>
      <c r="Z112" s="31">
        <v>218.40600000000001</v>
      </c>
      <c r="AA112" s="31"/>
      <c r="AB112" s="31"/>
      <c r="AL112" s="27"/>
    </row>
    <row r="113" spans="1:38" s="26" customFormat="1" x14ac:dyDescent="0.35">
      <c r="A113" s="23" t="s">
        <v>31</v>
      </c>
      <c r="B113" s="23">
        <v>1</v>
      </c>
      <c r="C113" s="23" t="s">
        <v>101</v>
      </c>
      <c r="D113" s="24">
        <v>44935</v>
      </c>
      <c r="E113" s="24">
        <v>44928</v>
      </c>
      <c r="F113" s="25" t="s">
        <v>135</v>
      </c>
      <c r="G113" s="25" t="s">
        <v>136</v>
      </c>
      <c r="H113" s="23" t="s">
        <v>3</v>
      </c>
      <c r="I113" s="23"/>
      <c r="J113" s="27">
        <v>7.2510000000000003</v>
      </c>
      <c r="K113" s="27">
        <v>16.2</v>
      </c>
      <c r="L113" s="28">
        <v>1569</v>
      </c>
      <c r="M113" s="27">
        <f t="shared" si="7"/>
        <v>1.569</v>
      </c>
      <c r="N113" s="27"/>
      <c r="O113" s="27">
        <v>160</v>
      </c>
      <c r="P113" s="27">
        <v>195.8</v>
      </c>
      <c r="Q113" s="27">
        <v>0.184</v>
      </c>
      <c r="T113" s="23">
        <v>70.5</v>
      </c>
      <c r="U113" s="23">
        <f t="shared" si="4"/>
        <v>71</v>
      </c>
      <c r="V113" s="27">
        <v>3.41</v>
      </c>
      <c r="W113" s="30">
        <v>2.7806299999999999</v>
      </c>
      <c r="X113" s="31">
        <v>278.06299999999999</v>
      </c>
      <c r="Y113" s="30">
        <v>0.60114999999999996</v>
      </c>
      <c r="Z113" s="31">
        <v>217.94799999999998</v>
      </c>
      <c r="AA113" s="31"/>
      <c r="AB113" s="31"/>
      <c r="AL113" s="27"/>
    </row>
    <row r="114" spans="1:38" s="26" customFormat="1" x14ac:dyDescent="0.35">
      <c r="A114" s="23" t="s">
        <v>56</v>
      </c>
      <c r="B114" s="23">
        <v>10</v>
      </c>
      <c r="C114" s="23" t="s">
        <v>102</v>
      </c>
      <c r="D114" s="24">
        <v>44942</v>
      </c>
      <c r="E114" s="24">
        <v>44942</v>
      </c>
      <c r="F114" s="25" t="s">
        <v>135</v>
      </c>
      <c r="G114" s="25" t="s">
        <v>136</v>
      </c>
      <c r="H114" s="23" t="s">
        <v>3</v>
      </c>
      <c r="I114" s="23"/>
      <c r="J114" s="27">
        <v>7.2530000000000001</v>
      </c>
      <c r="K114" s="27">
        <v>19.8</v>
      </c>
      <c r="L114" s="28">
        <v>1247</v>
      </c>
      <c r="M114" s="27">
        <f t="shared" si="7"/>
        <v>1.2470000000000001</v>
      </c>
      <c r="N114" s="27"/>
      <c r="O114" s="27">
        <v>82.75</v>
      </c>
      <c r="P114" s="27">
        <v>122</v>
      </c>
      <c r="Q114" s="27">
        <v>0.875</v>
      </c>
      <c r="R114" s="26">
        <v>80.430000000000007</v>
      </c>
      <c r="S114" s="26">
        <v>0.13</v>
      </c>
      <c r="T114" s="23">
        <v>41.3</v>
      </c>
      <c r="U114" s="23">
        <f t="shared" si="4"/>
        <v>41</v>
      </c>
      <c r="V114" s="27">
        <v>2.78</v>
      </c>
      <c r="W114" s="30">
        <v>1.8772500000000001</v>
      </c>
      <c r="X114" s="31">
        <v>266.94</v>
      </c>
      <c r="Y114" s="30">
        <v>0.38897999999999999</v>
      </c>
      <c r="Z114" s="31">
        <v>218.40600000000001</v>
      </c>
      <c r="AA114" s="31"/>
      <c r="AB114" s="31"/>
      <c r="AL114" s="27"/>
    </row>
    <row r="115" spans="1:38" s="26" customFormat="1" x14ac:dyDescent="0.35">
      <c r="A115" s="23" t="s">
        <v>31</v>
      </c>
      <c r="B115" s="23">
        <v>1</v>
      </c>
      <c r="C115" s="23" t="s">
        <v>103</v>
      </c>
      <c r="D115" s="24">
        <v>44945</v>
      </c>
      <c r="E115" s="24">
        <v>44942</v>
      </c>
      <c r="F115" s="25" t="s">
        <v>135</v>
      </c>
      <c r="G115" s="25" t="s">
        <v>136</v>
      </c>
      <c r="H115" s="23" t="s">
        <v>3</v>
      </c>
      <c r="I115" s="23"/>
      <c r="J115" s="27">
        <v>7.6210000000000004</v>
      </c>
      <c r="K115" s="27">
        <v>15.6</v>
      </c>
      <c r="L115" s="28">
        <v>1244</v>
      </c>
      <c r="M115" s="27">
        <f t="shared" si="7"/>
        <v>1.244</v>
      </c>
      <c r="N115" s="27"/>
      <c r="O115" s="27">
        <v>98.25</v>
      </c>
      <c r="P115" s="27">
        <v>124.1</v>
      </c>
      <c r="Q115" s="27">
        <v>1.64</v>
      </c>
      <c r="T115" s="23">
        <v>41</v>
      </c>
      <c r="U115" s="23">
        <f t="shared" si="4"/>
        <v>41</v>
      </c>
      <c r="V115" s="27">
        <v>3</v>
      </c>
      <c r="W115" s="30">
        <v>1.8768899999999999</v>
      </c>
      <c r="X115" s="31">
        <v>187.68899999999999</v>
      </c>
      <c r="Y115" s="30">
        <v>0.41310000000000002</v>
      </c>
      <c r="Z115" s="31">
        <v>146.37899999999999</v>
      </c>
      <c r="AA115" s="31"/>
      <c r="AB115" s="31"/>
      <c r="AL115" s="27"/>
    </row>
    <row r="116" spans="1:38" s="26" customFormat="1" x14ac:dyDescent="0.35">
      <c r="A116" s="23" t="s">
        <v>52</v>
      </c>
      <c r="B116" s="23">
        <v>10</v>
      </c>
      <c r="C116" s="23" t="s">
        <v>111</v>
      </c>
      <c r="D116" s="24">
        <v>44956</v>
      </c>
      <c r="E116" s="24">
        <v>44956</v>
      </c>
      <c r="F116" s="25" t="s">
        <v>135</v>
      </c>
      <c r="G116" s="25" t="s">
        <v>136</v>
      </c>
      <c r="H116" s="23" t="s">
        <v>3</v>
      </c>
      <c r="I116" s="23"/>
      <c r="J116" s="27">
        <v>7.4569999999999999</v>
      </c>
      <c r="K116" s="27">
        <v>19.100000000000001</v>
      </c>
      <c r="L116" s="28">
        <v>1066</v>
      </c>
      <c r="M116" s="27">
        <f t="shared" si="7"/>
        <v>1.0660000000000001</v>
      </c>
      <c r="N116" s="27"/>
      <c r="O116" s="27">
        <v>148.5</v>
      </c>
      <c r="P116" s="27">
        <v>153.6</v>
      </c>
      <c r="Q116" s="27">
        <v>0.23699999999999999</v>
      </c>
      <c r="R116" s="26">
        <v>101.5</v>
      </c>
      <c r="S116" s="26">
        <v>1.18</v>
      </c>
      <c r="T116" s="23">
        <v>38.200000000000003</v>
      </c>
      <c r="U116" s="23">
        <f t="shared" si="4"/>
        <v>38</v>
      </c>
      <c r="V116" s="27">
        <v>4.58</v>
      </c>
      <c r="W116" s="30">
        <v>1.64364</v>
      </c>
      <c r="X116" s="31">
        <v>266.94</v>
      </c>
      <c r="Y116" s="30">
        <v>0.42620999999999998</v>
      </c>
      <c r="Z116" s="31">
        <v>218.40600000000001</v>
      </c>
      <c r="AA116" s="31"/>
      <c r="AB116" s="31"/>
      <c r="AL116" s="27"/>
    </row>
    <row r="117" spans="1:38" s="26" customFormat="1" x14ac:dyDescent="0.35">
      <c r="A117" s="23" t="s">
        <v>52</v>
      </c>
      <c r="B117" s="23">
        <v>10</v>
      </c>
      <c r="C117" s="23" t="s">
        <v>112</v>
      </c>
      <c r="D117" s="24">
        <v>44970</v>
      </c>
      <c r="E117" s="24">
        <v>44970</v>
      </c>
      <c r="F117" s="25" t="s">
        <v>135</v>
      </c>
      <c r="G117" s="25" t="s">
        <v>136</v>
      </c>
      <c r="H117" s="23" t="s">
        <v>3</v>
      </c>
      <c r="I117" s="23" t="s">
        <v>113</v>
      </c>
      <c r="J117" s="27">
        <v>7.282</v>
      </c>
      <c r="K117" s="27">
        <v>20.100000000000001</v>
      </c>
      <c r="L117" s="28">
        <v>1550</v>
      </c>
      <c r="M117" s="27">
        <f t="shared" si="7"/>
        <v>1.55</v>
      </c>
      <c r="N117" s="27"/>
      <c r="O117" s="27">
        <v>156.5</v>
      </c>
      <c r="P117" s="27">
        <v>261.10000000000002</v>
      </c>
      <c r="Q117" s="27">
        <v>0.246</v>
      </c>
      <c r="R117" s="26">
        <v>203.4</v>
      </c>
      <c r="S117" s="26">
        <v>1.8</v>
      </c>
      <c r="T117" s="23">
        <v>49.6</v>
      </c>
      <c r="U117" s="23">
        <f t="shared" si="4"/>
        <v>50</v>
      </c>
      <c r="V117" s="27">
        <v>4.38</v>
      </c>
      <c r="W117" s="30">
        <v>2.9951999999999996</v>
      </c>
      <c r="X117" s="31">
        <v>266.94</v>
      </c>
      <c r="Y117" s="30">
        <v>0.56418000000000001</v>
      </c>
      <c r="Z117" s="31">
        <v>218.40600000000001</v>
      </c>
      <c r="AA117" s="31"/>
      <c r="AB117" s="31"/>
      <c r="AL117" s="27"/>
    </row>
    <row r="118" spans="1:38" s="26" customFormat="1" x14ac:dyDescent="0.35">
      <c r="A118" s="23" t="s">
        <v>52</v>
      </c>
      <c r="B118" s="23">
        <v>10</v>
      </c>
      <c r="C118" s="23" t="s">
        <v>114</v>
      </c>
      <c r="D118" s="24">
        <v>44985</v>
      </c>
      <c r="E118" s="24">
        <v>44984</v>
      </c>
      <c r="F118" s="25" t="s">
        <v>135</v>
      </c>
      <c r="G118" s="25" t="s">
        <v>136</v>
      </c>
      <c r="H118" s="23" t="s">
        <v>3</v>
      </c>
      <c r="I118" s="23"/>
      <c r="J118" s="27">
        <v>7.26</v>
      </c>
      <c r="K118" s="27">
        <v>19.8</v>
      </c>
      <c r="L118" s="28">
        <v>1404</v>
      </c>
      <c r="M118" s="27">
        <f t="shared" si="7"/>
        <v>1.4040000000000001</v>
      </c>
      <c r="N118" s="27"/>
      <c r="O118" s="27">
        <v>116</v>
      </c>
      <c r="P118" s="27">
        <v>196.3</v>
      </c>
      <c r="Q118" s="27">
        <v>0.42499999999999999</v>
      </c>
      <c r="R118" s="26">
        <v>144.6</v>
      </c>
      <c r="S118" s="26">
        <v>1.0999999999999999E-2</v>
      </c>
      <c r="T118" s="23">
        <v>49.4</v>
      </c>
      <c r="U118" s="23">
        <f t="shared" si="4"/>
        <v>49</v>
      </c>
      <c r="V118" s="27">
        <v>4.74</v>
      </c>
      <c r="W118" s="30">
        <v>2.3148</v>
      </c>
      <c r="X118" s="31">
        <v>231.48</v>
      </c>
      <c r="Y118" s="30">
        <v>0.49615999999999999</v>
      </c>
      <c r="Z118" s="31">
        <v>181.864</v>
      </c>
      <c r="AA118" s="31"/>
      <c r="AB118" s="31"/>
      <c r="AL118" s="27"/>
    </row>
    <row r="119" spans="1:38" s="26" customFormat="1" x14ac:dyDescent="0.35">
      <c r="A119" s="23" t="s">
        <v>52</v>
      </c>
      <c r="B119" s="23">
        <v>10</v>
      </c>
      <c r="C119" s="23" t="s">
        <v>115</v>
      </c>
      <c r="D119" s="24">
        <v>44998</v>
      </c>
      <c r="E119" s="24">
        <v>44998</v>
      </c>
      <c r="F119" s="25" t="s">
        <v>135</v>
      </c>
      <c r="G119" s="25" t="s">
        <v>136</v>
      </c>
      <c r="H119" s="23" t="s">
        <v>3</v>
      </c>
      <c r="I119" s="23"/>
      <c r="J119" s="27">
        <v>7.24</v>
      </c>
      <c r="K119" s="27">
        <v>19.899999999999999</v>
      </c>
      <c r="L119" s="28">
        <v>1076</v>
      </c>
      <c r="M119" s="27">
        <f t="shared" si="7"/>
        <v>1.0760000000000001</v>
      </c>
      <c r="N119" s="27"/>
      <c r="O119" s="27">
        <v>103</v>
      </c>
      <c r="P119" s="27">
        <v>149.19999999999999</v>
      </c>
      <c r="Q119" s="27">
        <v>0.42099999999999999</v>
      </c>
      <c r="R119" s="26">
        <v>91.66</v>
      </c>
      <c r="S119" s="26">
        <v>0.45</v>
      </c>
      <c r="T119" s="23">
        <v>31.8</v>
      </c>
      <c r="U119" s="23">
        <f t="shared" si="4"/>
        <v>32</v>
      </c>
      <c r="V119" s="27">
        <v>2.42</v>
      </c>
      <c r="W119" s="30">
        <v>1.8005500000000001</v>
      </c>
      <c r="X119" s="31">
        <v>180.05500000000001</v>
      </c>
      <c r="Y119" s="30">
        <v>0.41527999999999998</v>
      </c>
      <c r="Z119" s="31">
        <v>138.52700000000002</v>
      </c>
      <c r="AA119" s="31"/>
      <c r="AB119" s="31"/>
      <c r="AL119" s="27"/>
    </row>
  </sheetData>
  <conditionalFormatting sqref="W1:X1">
    <cfRule type="colorScale" priority="5">
      <colorScale>
        <cfvo type="min"/>
        <cfvo type="max"/>
        <color rgb="FFFFEF9C"/>
        <color rgb="FF63BE7B"/>
      </colorScale>
    </cfRule>
    <cfRule type="colorScale" priority="6">
      <colorScale>
        <cfvo type="min"/>
        <cfvo type="max"/>
        <color rgb="FFFFEF9C"/>
        <color rgb="FF63BE7B"/>
      </colorScale>
    </cfRule>
    <cfRule type="colorScale" priority="7">
      <colorScale>
        <cfvo type="min"/>
        <cfvo type="max"/>
        <color rgb="FFFFEF9C"/>
        <color rgb="FF63BE7B"/>
      </colorScale>
    </cfRule>
    <cfRule type="colorScale" priority="8">
      <colorScale>
        <cfvo type="min"/>
        <cfvo type="max"/>
        <color rgb="FFFFEF9C"/>
        <color rgb="FF63BE7B"/>
      </colorScale>
    </cfRule>
  </conditionalFormatting>
  <conditionalFormatting sqref="Y1:Z1">
    <cfRule type="colorScale" priority="1">
      <colorScale>
        <cfvo type="min"/>
        <cfvo type="max"/>
        <color rgb="FFFFEF9C"/>
        <color rgb="FF63BE7B"/>
      </colorScale>
    </cfRule>
    <cfRule type="colorScale" priority="2">
      <colorScale>
        <cfvo type="min"/>
        <cfvo type="max"/>
        <color rgb="FFFFEF9C"/>
        <color rgb="FF63BE7B"/>
      </colorScale>
    </cfRule>
    <cfRule type="colorScale" priority="3">
      <colorScale>
        <cfvo type="min"/>
        <cfvo type="max"/>
        <color rgb="FFFFEF9C"/>
        <color rgb="FF63BE7B"/>
      </colorScale>
    </cfRule>
    <cfRule type="colorScale" priority="4">
      <colorScale>
        <cfvo type="min"/>
        <cfvo type="max"/>
        <color rgb="FFFFEF9C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Vergleich_Abwasser_Gesamt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Stricker</dc:creator>
  <cp:lastModifiedBy>Birthe Stricker</cp:lastModifiedBy>
  <dcterms:created xsi:type="dcterms:W3CDTF">2022-07-11T13:32:13Z</dcterms:created>
  <dcterms:modified xsi:type="dcterms:W3CDTF">2024-08-11T08:19:53Z</dcterms:modified>
</cp:coreProperties>
</file>